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65" yWindow="1020" windowWidth="20640" windowHeight="8730" tabRatio="820" activeTab="0"/>
  </bookViews>
  <sheets>
    <sheet name="Fitting Hertz" sheetId="1" r:id="rId1"/>
    <sheet name="Biphasic Model Fit" sheetId="2" r:id="rId2"/>
  </sheets>
  <definedNames>
    <definedName name="_xlfn.IFERROR" hidden="1">#NAME?</definedName>
    <definedName name="solver_adj" localSheetId="1" hidden="1">'Biphasic Model Fit'!$F$15:$G$15</definedName>
    <definedName name="solver_adj" localSheetId="0" hidden="1">'Fitting Hertz'!$I$10:$J$10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100</definedName>
    <definedName name="solver_lhs1" localSheetId="0" hidden="1">'Fitting Hertz'!$I$10</definedName>
    <definedName name="solver_lhs2" localSheetId="0" hidden="1">'Fitting Hertz'!$I$10</definedName>
    <definedName name="solver_lhs3" localSheetId="0" hidden="1">'Fitting Hertz'!$J$10</definedName>
    <definedName name="solver_lhs4" localSheetId="0" hidden="1">'Fitting Hertz'!$J$10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'Biphasic Model Fit'!$K$15</definedName>
    <definedName name="solver_opt" localSheetId="0" hidden="1">'Fitting Hertz'!$K$10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1</definedName>
    <definedName name="solver_rhs4" localSheetId="0" hidden="1">-1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100</definedName>
    <definedName name="solver_tol" localSheetId="1" hidden="1">0.01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<sst xmlns="http://schemas.openxmlformats.org/spreadsheetml/2006/main" count="49" uniqueCount="42">
  <si>
    <t>fluid load fraction</t>
  </si>
  <si>
    <t>equilibrium contact modulus (MPa)</t>
  </si>
  <si>
    <t>Peclet Number</t>
  </si>
  <si>
    <t>probe radius (mm)</t>
  </si>
  <si>
    <t>residual sum</t>
  </si>
  <si>
    <t>total sum</t>
  </si>
  <si>
    <t>residuals squared</t>
  </si>
  <si>
    <t>total squares</t>
  </si>
  <si>
    <t>tensile modulus (MPa)</t>
  </si>
  <si>
    <t>normal force (N)</t>
  </si>
  <si>
    <t>deformation (mm)</t>
  </si>
  <si>
    <t>effective contact modulus (MPa)</t>
  </si>
  <si>
    <t>indentation rate (mm/s)</t>
  </si>
  <si>
    <r>
      <t>R</t>
    </r>
    <r>
      <rPr>
        <b/>
        <vertAlign val="superscript"/>
        <sz val="11"/>
        <color indexed="8"/>
        <rFont val="Calibri"/>
        <family val="2"/>
      </rPr>
      <t>2</t>
    </r>
  </si>
  <si>
    <t>contact modulus (MPa)</t>
  </si>
  <si>
    <r>
      <t>coefficient of determination, R</t>
    </r>
    <r>
      <rPr>
        <b/>
        <vertAlign val="superscript"/>
        <sz val="11"/>
        <color indexed="8"/>
        <rFont val="Calibri"/>
        <family val="2"/>
      </rPr>
      <t>2</t>
    </r>
  </si>
  <si>
    <r>
      <t>permeability (mm</t>
    </r>
    <r>
      <rPr>
        <b/>
        <vertAlign val="super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/Ns)</t>
    </r>
  </si>
  <si>
    <r>
      <t>initial guess for permeability (mm</t>
    </r>
    <r>
      <rPr>
        <b/>
        <vertAlign val="super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/Ns)</t>
    </r>
  </si>
  <si>
    <t>modulus ratio</t>
  </si>
  <si>
    <t>total squared</t>
  </si>
  <si>
    <t>error cells for total squared</t>
  </si>
  <si>
    <t>hertz model fit (N)</t>
  </si>
  <si>
    <t>error for total squares</t>
  </si>
  <si>
    <t>analytical model: solve for effective contact modulus (MPa)</t>
  </si>
  <si>
    <t>initial guess for tensile modulus (MPa)</t>
  </si>
  <si>
    <t>Applies the Biphasic Hertzian Contact Model to Indentation Data</t>
  </si>
  <si>
    <r>
      <t>OUTPUTS: permeability (mm</t>
    </r>
    <r>
      <rPr>
        <b/>
        <vertAlign val="super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/Ns) and tensile modulus (MPa)</t>
    </r>
  </si>
  <si>
    <t>Calculates the Contact Modulus for Biphasic Materials Using Spherical Indentation</t>
  </si>
  <si>
    <t>tissue thickness (mm)</t>
  </si>
  <si>
    <t>initial guess: contact modulus (MPa)</t>
  </si>
  <si>
    <t>hertzian deivation factor</t>
  </si>
  <si>
    <t>hertzian deviation factor</t>
  </si>
  <si>
    <t>equilibrium modulus (MPa)</t>
  </si>
  <si>
    <t>equilibrium calculator</t>
  </si>
  <si>
    <t>force (N)</t>
  </si>
  <si>
    <t>force from hertzian material (N)</t>
  </si>
  <si>
    <t>initial guess: surface offset (mm)</t>
  </si>
  <si>
    <t>INPUTS: probe radius (mm), tissue thickness, normal force (N), deformation (mm) and initial guesses for contact modulus (MPa) and surface offset (mm)</t>
  </si>
  <si>
    <t>surface offset (mm)</t>
  </si>
  <si>
    <r>
      <t>OUTPUTS: R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surface offset (mm), and contact modulus (MPa)</t>
    </r>
  </si>
  <si>
    <t>INPUTS: probe radius (mm), equilibrium contact modulus (MPa), indentation rate (mm/s), effective contact modulus (MPa) and initial guesses for tensile modulus and permeability (mm^4/Ns)</t>
  </si>
  <si>
    <t>Note: The equilibrium calculator is optional; to use it specify probe radius (mm), deformation (mm), force (N), and tissue thickness (mm)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</si>
</sst>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30" borderId="11" xfId="52" applyFont="1" applyBorder="1" applyAlignment="1">
      <alignment/>
    </xf>
    <xf numFmtId="0" fontId="5" fillId="30" borderId="12" xfId="52" applyFont="1" applyBorder="1" applyAlignment="1">
      <alignment/>
    </xf>
    <xf numFmtId="0" fontId="5" fillId="30" borderId="13" xfId="5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33" borderId="16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164" fontId="0" fillId="2" borderId="11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166" fontId="5" fillId="30" borderId="17" xfId="52" applyNumberFormat="1" applyFont="1" applyBorder="1" applyAlignment="1">
      <alignment/>
    </xf>
    <xf numFmtId="0" fontId="5" fillId="30" borderId="14" xfId="52" applyFont="1" applyBorder="1" applyAlignment="1">
      <alignment/>
    </xf>
    <xf numFmtId="0" fontId="5" fillId="30" borderId="15" xfId="52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164" fontId="5" fillId="30" borderId="19" xfId="52" applyNumberFormat="1" applyFont="1" applyBorder="1" applyAlignment="1">
      <alignment/>
    </xf>
    <xf numFmtId="0" fontId="5" fillId="30" borderId="0" xfId="52" applyFont="1" applyBorder="1" applyAlignment="1">
      <alignment/>
    </xf>
    <xf numFmtId="0" fontId="5" fillId="30" borderId="20" xfId="52" applyFont="1" applyBorder="1" applyAlignment="1">
      <alignment/>
    </xf>
    <xf numFmtId="0" fontId="5" fillId="30" borderId="10" xfId="52" applyFont="1" applyBorder="1" applyAlignment="1">
      <alignment/>
    </xf>
    <xf numFmtId="0" fontId="40" fillId="33" borderId="19" xfId="0" applyFont="1" applyFill="1" applyBorder="1" applyAlignment="1">
      <alignment wrapText="1"/>
    </xf>
    <xf numFmtId="164" fontId="40" fillId="33" borderId="16" xfId="0" applyNumberFormat="1" applyFont="1" applyFill="1" applyBorder="1" applyAlignment="1">
      <alignment wrapText="1"/>
    </xf>
    <xf numFmtId="166" fontId="0" fillId="2" borderId="16" xfId="0" applyNumberFormat="1" applyFill="1" applyBorder="1" applyAlignment="1">
      <alignment/>
    </xf>
    <xf numFmtId="0" fontId="5" fillId="30" borderId="19" xfId="52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165" fontId="5" fillId="30" borderId="16" xfId="52" applyNumberFormat="1" applyFont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4" fontId="0" fillId="2" borderId="19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5" fillId="0" borderId="22" xfId="52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64" fontId="5" fillId="0" borderId="14" xfId="52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64" fontId="5" fillId="0" borderId="15" xfId="52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40" fillId="33" borderId="17" xfId="0" applyFont="1" applyFill="1" applyBorder="1" applyAlignment="1">
      <alignment horizontal="center" vertical="center"/>
    </xf>
    <xf numFmtId="166" fontId="5" fillId="2" borderId="19" xfId="56" applyNumberFormat="1" applyFont="1" applyFill="1" applyBorder="1" applyAlignment="1">
      <alignment/>
    </xf>
    <xf numFmtId="2" fontId="5" fillId="2" borderId="19" xfId="56" applyNumberFormat="1" applyFont="1" applyFill="1" applyBorder="1" applyAlignment="1">
      <alignment/>
    </xf>
    <xf numFmtId="164" fontId="5" fillId="2" borderId="19" xfId="56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1" fontId="5" fillId="30" borderId="14" xfId="52" applyNumberFormat="1" applyFont="1" applyBorder="1" applyAlignment="1">
      <alignment/>
    </xf>
    <xf numFmtId="0" fontId="40" fillId="33" borderId="15" xfId="0" applyFont="1" applyFill="1" applyBorder="1" applyAlignment="1">
      <alignment horizontal="center" vertical="center"/>
    </xf>
    <xf numFmtId="0" fontId="5" fillId="30" borderId="23" xfId="52" applyFont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11" fontId="0" fillId="0" borderId="11" xfId="0" applyNumberFormat="1" applyFill="1" applyBorder="1" applyAlignment="1">
      <alignment/>
    </xf>
    <xf numFmtId="11" fontId="0" fillId="0" borderId="12" xfId="0" applyNumberFormat="1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24" xfId="0" applyBorder="1" applyAlignment="1">
      <alignment vertical="center" wrapText="1"/>
    </xf>
    <xf numFmtId="0" fontId="40" fillId="33" borderId="17" xfId="0" applyFont="1" applyFill="1" applyBorder="1" applyAlignment="1">
      <alignment/>
    </xf>
    <xf numFmtId="0" fontId="5" fillId="2" borderId="19" xfId="0" applyFont="1" applyFill="1" applyBorder="1" applyAlignment="1">
      <alignment vertical="center" wrapText="1"/>
    </xf>
    <xf numFmtId="0" fontId="5" fillId="30" borderId="19" xfId="52" applyFont="1" applyBorder="1" applyAlignment="1">
      <alignment wrapText="1"/>
    </xf>
    <xf numFmtId="0" fontId="5" fillId="30" borderId="19" xfId="52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30" borderId="22" xfId="52" applyFont="1" applyBorder="1" applyAlignment="1">
      <alignment/>
    </xf>
    <xf numFmtId="11" fontId="0" fillId="0" borderId="22" xfId="0" applyNumberFormat="1" applyFill="1" applyBorder="1" applyAlignment="1">
      <alignment/>
    </xf>
    <xf numFmtId="11" fontId="0" fillId="0" borderId="14" xfId="0" applyNumberFormat="1" applyFill="1" applyBorder="1" applyAlignment="1">
      <alignment/>
    </xf>
    <xf numFmtId="11" fontId="0" fillId="0" borderId="15" xfId="0" applyNumberFormat="1" applyFill="1" applyBorder="1" applyAlignment="1">
      <alignment/>
    </xf>
    <xf numFmtId="165" fontId="5" fillId="30" borderId="17" xfId="52" applyNumberFormat="1" applyFont="1" applyBorder="1" applyAlignment="1">
      <alignment/>
    </xf>
    <xf numFmtId="166" fontId="0" fillId="2" borderId="19" xfId="0" applyNumberFormat="1" applyFill="1" applyBorder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6" fillId="30" borderId="17" xfId="52" applyFont="1" applyBorder="1" applyAlignment="1">
      <alignment horizontal="center" vertical="center" wrapText="1"/>
    </xf>
    <xf numFmtId="0" fontId="6" fillId="30" borderId="24" xfId="52" applyFont="1" applyBorder="1" applyAlignment="1">
      <alignment horizontal="center" vertical="center" wrapText="1"/>
    </xf>
    <xf numFmtId="0" fontId="6" fillId="30" borderId="19" xfId="52" applyFont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2" fillId="33" borderId="16" xfId="0" applyFont="1" applyFill="1" applyBorder="1" applyAlignment="1">
      <alignment horizontal="center" vertical="center" wrapText="1"/>
    </xf>
    <xf numFmtId="0" fontId="6" fillId="30" borderId="16" xfId="52" applyFont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1375"/>
          <c:w val="0.937"/>
          <c:h val="0.93225"/>
        </c:manualLayout>
      </c:layout>
      <c:scatterChart>
        <c:scatterStyle val="lineMarker"/>
        <c:varyColors val="0"/>
        <c:ser>
          <c:idx val="2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'Fitting Hertz'!$B$10:$B$401</c:f>
              <c:numCache/>
            </c:numRef>
          </c:xVal>
          <c:yVal>
            <c:numRef>
              <c:f>'Fitting Hertz'!$A$10:$A$401</c:f>
              <c:numCache/>
            </c:numRef>
          </c:yVal>
          <c:smooth val="0"/>
        </c:ser>
        <c:ser>
          <c:idx val="0"/>
          <c:order val="1"/>
          <c:tx>
            <c:v>substrate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'Fitting Hertz'!$B$10:$B$410</c:f>
              <c:numCache/>
            </c:numRef>
          </c:xVal>
          <c:yVal>
            <c:numRef>
              <c:f>'Fitting Hertz'!$D$10:$D$401</c:f>
              <c:numCache/>
            </c:numRef>
          </c:yVal>
          <c:smooth val="0"/>
        </c:ser>
        <c:ser>
          <c:idx val="1"/>
          <c:order val="2"/>
          <c:tx>
            <c:v>fit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'Fitting Hertz'!$B$10:$B$401</c:f>
              <c:numCache/>
            </c:numRef>
          </c:xVal>
          <c:yVal>
            <c:numRef>
              <c:f>'Fitting Hertz'!$E$10:$E$401</c:f>
              <c:numCache/>
            </c:numRef>
          </c:yVal>
          <c:smooth val="0"/>
        </c:ser>
        <c:axId val="54424594"/>
        <c:axId val="47937683"/>
      </c:scatterChart>
      <c:valAx>
        <c:axId val="54424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deformation (mm)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37683"/>
        <c:crosses val="autoZero"/>
        <c:crossBetween val="midCat"/>
        <c:dispUnits/>
      </c:valAx>
      <c:valAx>
        <c:axId val="47937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normal force (N)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45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"/>
          <c:y val="0.02775"/>
          <c:w val="0.36075"/>
          <c:h val="0.2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725"/>
          <c:w val="0.851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'Biphasic Model Fit'!$A$15:$A$114</c:f>
              <c:numCache/>
            </c:numRef>
          </c:xVal>
          <c:yVal>
            <c:numRef>
              <c:f>'Biphasic Model Fit'!$B$15:$B$114</c:f>
              <c:numCache/>
            </c:numRef>
          </c:yVal>
          <c:smooth val="0"/>
        </c:ser>
        <c:ser>
          <c:idx val="2"/>
          <c:order val="1"/>
          <c:tx>
            <c:v>fit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'Biphasic Model Fit'!$A$15:$A$114</c:f>
              <c:numCache/>
            </c:numRef>
          </c:xVal>
          <c:yVal>
            <c:numRef>
              <c:f>'Biphasic Model Fit'!$E$15:$E$114</c:f>
              <c:numCache/>
            </c:numRef>
          </c:yVal>
          <c:smooth val="0"/>
        </c:ser>
        <c:axId val="28941652"/>
        <c:axId val="2159189"/>
      </c:scatterChart>
      <c:valAx>
        <c:axId val="28941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indentation rate (mm/s)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89"/>
        <c:crosses val="autoZero"/>
        <c:crossBetween val="midCat"/>
        <c:dispUnits/>
      </c:valAx>
      <c:valAx>
        <c:axId val="21591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effective contact modulus (MPa)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416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422"/>
          <c:w val="0.073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10</xdr:row>
      <xdr:rowOff>85725</xdr:rowOff>
    </xdr:from>
    <xdr:to>
      <xdr:col>14</xdr:col>
      <xdr:colOff>1504950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924800" y="2495550"/>
        <a:ext cx="7600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15</xdr:row>
      <xdr:rowOff>57150</xdr:rowOff>
    </xdr:from>
    <xdr:to>
      <xdr:col>13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772275" y="4857750"/>
        <a:ext cx="6210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01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24.8515625" style="0" customWidth="1"/>
    <col min="2" max="3" width="24.421875" style="0" customWidth="1"/>
    <col min="4" max="5" width="22.28125" style="0" customWidth="1"/>
    <col min="6" max="6" width="21.00390625" style="0" hidden="1" customWidth="1"/>
    <col min="7" max="8" width="30.7109375" style="0" hidden="1" customWidth="1"/>
    <col min="9" max="10" width="23.7109375" style="0" customWidth="1"/>
    <col min="11" max="11" width="11.421875" style="0" customWidth="1"/>
    <col min="12" max="12" width="9.7109375" style="0" customWidth="1"/>
    <col min="13" max="14" width="11.7109375" style="0" customWidth="1"/>
    <col min="15" max="15" width="22.57421875" style="0" customWidth="1"/>
    <col min="17" max="17" width="23.00390625" style="0" customWidth="1"/>
  </cols>
  <sheetData>
    <row r="1" spans="1:15" ht="15" customHeight="1">
      <c r="A1" s="75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1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27" ht="31.5" customHeight="1">
      <c r="A3" s="81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20.25" customHeight="1">
      <c r="A4" s="84" t="s">
        <v>39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" customHeight="1">
      <c r="A5" s="6"/>
      <c r="B5" s="1"/>
      <c r="C5" s="1"/>
      <c r="D5" s="1"/>
      <c r="E5" s="1"/>
      <c r="F5" s="1"/>
      <c r="G5" s="1"/>
      <c r="H5" s="1"/>
      <c r="I5" s="87"/>
      <c r="J5" s="87"/>
      <c r="K5" s="87"/>
      <c r="L5" s="87"/>
      <c r="M5" s="87"/>
      <c r="N5" s="87"/>
      <c r="O5" s="8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">
      <c r="A6" s="45" t="s">
        <v>3</v>
      </c>
      <c r="B6" s="25">
        <v>3.175</v>
      </c>
      <c r="D6" s="1"/>
      <c r="E6" s="1"/>
      <c r="F6" s="1"/>
      <c r="G6" s="1"/>
      <c r="H6" s="1"/>
      <c r="I6" s="87"/>
      <c r="J6" s="87"/>
      <c r="K6" s="87"/>
      <c r="L6" s="87"/>
      <c r="M6" s="87"/>
      <c r="N6" s="87"/>
      <c r="O6" s="8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5">
      <c r="A7" s="54" t="s">
        <v>28</v>
      </c>
      <c r="B7" s="55">
        <v>1.3</v>
      </c>
      <c r="D7" s="1"/>
      <c r="E7" s="1"/>
      <c r="F7" s="1"/>
      <c r="G7" s="1"/>
      <c r="H7" s="1"/>
      <c r="I7" s="87"/>
      <c r="J7" s="87"/>
      <c r="K7" s="87"/>
      <c r="L7" s="87"/>
      <c r="M7" s="87"/>
      <c r="N7" s="87"/>
      <c r="O7" s="8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0.5" customHeight="1">
      <c r="A8" s="7"/>
      <c r="B8" s="2"/>
      <c r="C8" s="2"/>
      <c r="D8" s="2"/>
      <c r="E8" s="2"/>
      <c r="F8" s="2"/>
      <c r="G8" s="2"/>
      <c r="H8" s="2"/>
      <c r="I8" s="89"/>
      <c r="J8" s="89"/>
      <c r="K8" s="89"/>
      <c r="L8" s="89"/>
      <c r="M8" s="89"/>
      <c r="N8" s="89"/>
      <c r="O8" s="90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37.5" customHeight="1">
      <c r="A9" s="29" t="s">
        <v>9</v>
      </c>
      <c r="B9" s="59" t="s">
        <v>10</v>
      </c>
      <c r="C9" s="51" t="s">
        <v>30</v>
      </c>
      <c r="D9" s="51" t="s">
        <v>35</v>
      </c>
      <c r="E9" s="51" t="s">
        <v>21</v>
      </c>
      <c r="F9" s="59" t="s">
        <v>6</v>
      </c>
      <c r="G9" s="59" t="s">
        <v>20</v>
      </c>
      <c r="H9" s="59" t="s">
        <v>19</v>
      </c>
      <c r="I9" s="31" t="s">
        <v>29</v>
      </c>
      <c r="J9" s="31" t="s">
        <v>36</v>
      </c>
      <c r="K9" s="31" t="s">
        <v>4</v>
      </c>
      <c r="L9" s="31" t="s">
        <v>5</v>
      </c>
      <c r="M9" s="31" t="s">
        <v>13</v>
      </c>
      <c r="N9" s="31" t="s">
        <v>38</v>
      </c>
      <c r="O9" s="32" t="s">
        <v>14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>
      <c r="A10" s="53">
        <v>0.0002834531</v>
      </c>
      <c r="B10" s="69">
        <v>0.00390621931</v>
      </c>
      <c r="C10" s="28">
        <f>IF(B10=0,"",(1-1.04*EXP(-1.73*($B$7/SQRT($B$6*B10))^(0.734)))^3)</f>
        <v>0.9999144548246159</v>
      </c>
      <c r="D10" s="70">
        <f>_xlfn.IFERROR(A10*C10,"")</f>
        <v>0.00028342885195484734</v>
      </c>
      <c r="E10" s="60">
        <f>_xlfn.IFERROR((4/3*$I$10*$B$6^(1/2)*(B10-$J$10)^(3/2)),"")</f>
        <v>0.0002278465899581726</v>
      </c>
      <c r="F10" s="56">
        <f>_xlfn.IFERROR((D10-E10)^2,"")</f>
        <v>3.089387848666994E-09</v>
      </c>
      <c r="G10" s="57">
        <f>IF(D10=0,"",D10)</f>
        <v>0.00028342885195484734</v>
      </c>
      <c r="H10" s="58">
        <f>_xlfn.IFERROR((G10-AVERAGE(G$10:G$401))^2,"")</f>
        <v>0.002159859319599612</v>
      </c>
      <c r="I10" s="30">
        <v>5.312152279205698</v>
      </c>
      <c r="J10" s="73">
        <v>0.0032180304940957615</v>
      </c>
      <c r="K10" s="42">
        <f>SUM(F10:F401)</f>
        <v>9.777946665929888E-07</v>
      </c>
      <c r="L10" s="43">
        <f>SUM(H10:H401)</f>
        <v>0.03141907656676559</v>
      </c>
      <c r="M10" s="24">
        <f>1-K10/L10</f>
        <v>0.9999688789495607</v>
      </c>
      <c r="N10" s="74">
        <f>J10</f>
        <v>0.0032180304940957615</v>
      </c>
      <c r="O10" s="33">
        <f>I10</f>
        <v>5.312152279205698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5">
      <c r="A11" s="53">
        <v>0.0022637907</v>
      </c>
      <c r="B11" s="13">
        <v>0.0061594215300000005</v>
      </c>
      <c r="C11" s="6">
        <f aca="true" t="shared" si="0" ref="C11:C74">IF(B11=0,"",(1-1.04*EXP(-1.73*($B$7/SQRT($B$6*B11))^(0.734)))^3)</f>
        <v>0.9995691741903933</v>
      </c>
      <c r="D11" s="71">
        <f>_xlfn.IFERROR(A11*C11,"")</f>
        <v>0.0022628154005388925</v>
      </c>
      <c r="E11" s="61">
        <f aca="true" t="shared" si="1" ref="E11:E74">_xlfn.IFERROR((4/3*$I$10*$B$6^(1/2)*(B11-$J$10)^(3/2)),"")</f>
        <v>0.0020133082091327147</v>
      </c>
      <c r="F11" s="56">
        <f aca="true" t="shared" si="2" ref="F11:F74">_xlfn.IFERROR((D11-E11)^2,"")</f>
        <v>6.225383856339902E-08</v>
      </c>
      <c r="G11" s="57">
        <f aca="true" t="shared" si="3" ref="G11:G74">IF(D11=0,"",D11)</f>
        <v>0.0022628154005388925</v>
      </c>
      <c r="H11" s="58">
        <f aca="true" t="shared" si="4" ref="H11:H74">_xlfn.IFERROR((G11-AVERAGE(G$10:G$401))^2,"")</f>
        <v>0.001979796135009369</v>
      </c>
      <c r="Q11" s="52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5">
      <c r="A12" s="53">
        <v>0.00439996291</v>
      </c>
      <c r="B12" s="13">
        <v>0.008073078150000001</v>
      </c>
      <c r="C12" s="6">
        <f t="shared" si="0"/>
        <v>0.9990021720356418</v>
      </c>
      <c r="D12" s="71">
        <f aca="true" t="shared" si="5" ref="D12:D74">_xlfn.IFERROR(A12*C12,"")</f>
        <v>0.004395572503966263</v>
      </c>
      <c r="E12" s="61">
        <f t="shared" si="1"/>
        <v>0.004269444410843817</v>
      </c>
      <c r="F12" s="56">
        <f t="shared" si="2"/>
        <v>1.5908295874704422E-08</v>
      </c>
      <c r="G12" s="57">
        <f t="shared" si="3"/>
        <v>0.004395572503966263</v>
      </c>
      <c r="H12" s="58">
        <f t="shared" si="4"/>
        <v>0.0017945511593576446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>
      <c r="A13" s="53">
        <v>0.0066979918500000004</v>
      </c>
      <c r="B13" s="13">
        <v>0.00968725232</v>
      </c>
      <c r="C13" s="6">
        <f t="shared" si="0"/>
        <v>0.9983207920672422</v>
      </c>
      <c r="D13" s="71">
        <f t="shared" si="5"/>
        <v>0.006686744528951933</v>
      </c>
      <c r="E13" s="61">
        <f t="shared" si="1"/>
        <v>0.00656688154106</v>
      </c>
      <c r="F13" s="56">
        <f t="shared" si="2"/>
        <v>1.4367135866381745E-08</v>
      </c>
      <c r="G13" s="57">
        <f t="shared" si="3"/>
        <v>0.006686744528951933</v>
      </c>
      <c r="H13" s="58">
        <f t="shared" si="4"/>
        <v>0.0016056827146961729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>
      <c r="A14" s="53">
        <v>0.008883133000000001</v>
      </c>
      <c r="B14" s="13">
        <v>0.011097063419999999</v>
      </c>
      <c r="C14" s="6">
        <f t="shared" si="0"/>
        <v>0.9975789923972315</v>
      </c>
      <c r="D14" s="71">
        <f t="shared" si="5"/>
        <v>0.008861626867470598</v>
      </c>
      <c r="E14" s="61">
        <f t="shared" si="1"/>
        <v>0.00882653993706631</v>
      </c>
      <c r="F14" s="56">
        <f t="shared" si="2"/>
        <v>1.2310926851953834E-09</v>
      </c>
      <c r="G14" s="57">
        <f t="shared" si="3"/>
        <v>0.008861626867470598</v>
      </c>
      <c r="H14" s="58">
        <f t="shared" si="4"/>
        <v>0.0014361135337708688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>
      <c r="A15" s="53">
        <v>0.011315390029999999</v>
      </c>
      <c r="B15" s="13">
        <v>0.01245921968</v>
      </c>
      <c r="C15" s="6">
        <f t="shared" si="0"/>
        <v>0.9967397838171619</v>
      </c>
      <c r="D15" s="71">
        <f t="shared" si="5"/>
        <v>0.011278499412309068</v>
      </c>
      <c r="E15" s="61">
        <f t="shared" si="1"/>
        <v>0.011211737197515611</v>
      </c>
      <c r="F15" s="56">
        <f t="shared" si="2"/>
        <v>4.457193324127696E-09</v>
      </c>
      <c r="G15" s="57">
        <f t="shared" si="3"/>
        <v>0.011278499412309068</v>
      </c>
      <c r="H15" s="58">
        <f t="shared" si="4"/>
        <v>0.0012587747743153543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">
      <c r="A16" s="13">
        <v>0.01379464115</v>
      </c>
      <c r="B16" s="13">
        <v>0.013762793280000001</v>
      </c>
      <c r="C16" s="6">
        <f t="shared" si="0"/>
        <v>0.9958313563012355</v>
      </c>
      <c r="D16" s="71">
        <f t="shared" si="5"/>
        <v>0.013737136206093336</v>
      </c>
      <c r="E16" s="61">
        <f t="shared" si="1"/>
        <v>0.013665840231164768</v>
      </c>
      <c r="F16" s="56">
        <f t="shared" si="2"/>
        <v>5.083116041014916E-09</v>
      </c>
      <c r="G16" s="57">
        <f t="shared" si="3"/>
        <v>0.013737136206093336</v>
      </c>
      <c r="H16" s="58">
        <f t="shared" si="4"/>
        <v>0.0010903586570152678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">
      <c r="A17" s="13">
        <v>0.016412570169999998</v>
      </c>
      <c r="B17" s="13">
        <v>0.015060734800000001</v>
      </c>
      <c r="C17" s="6">
        <f t="shared" si="0"/>
        <v>0.9948318228971638</v>
      </c>
      <c r="D17" s="71">
        <f t="shared" si="5"/>
        <v>0.01632774710064871</v>
      </c>
      <c r="E17" s="61">
        <f t="shared" si="1"/>
        <v>0.01626512653203992</v>
      </c>
      <c r="F17" s="56">
        <f t="shared" si="2"/>
        <v>3.921335612888343E-09</v>
      </c>
      <c r="G17" s="57">
        <f t="shared" si="3"/>
        <v>0.01632774710064871</v>
      </c>
      <c r="H17" s="58">
        <f t="shared" si="4"/>
        <v>0.0009259829768869709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">
      <c r="A18" s="13">
        <v>0.01909792649</v>
      </c>
      <c r="B18" s="13">
        <v>0.01631432556</v>
      </c>
      <c r="C18" s="6">
        <f t="shared" si="0"/>
        <v>0.9937830967308248</v>
      </c>
      <c r="D18" s="71">
        <f t="shared" si="5"/>
        <v>0.01897919652836985</v>
      </c>
      <c r="E18" s="61">
        <f t="shared" si="1"/>
        <v>0.018914888894462516</v>
      </c>
      <c r="F18" s="56">
        <f t="shared" si="2"/>
        <v>4.1354717787599384E-09</v>
      </c>
      <c r="G18" s="57">
        <f t="shared" si="3"/>
        <v>0.01897919652836985</v>
      </c>
      <c r="H18" s="58">
        <f t="shared" si="4"/>
        <v>0.0007716461163498291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8" ht="15">
      <c r="A19" s="13">
        <v>0.02188691505</v>
      </c>
      <c r="B19" s="13">
        <v>0.01754011732</v>
      </c>
      <c r="C19" s="6">
        <f t="shared" si="0"/>
        <v>0.992684438772733</v>
      </c>
      <c r="D19" s="71">
        <f t="shared" si="5"/>
        <v>0.021726799982875734</v>
      </c>
      <c r="E19" s="61">
        <f t="shared" si="1"/>
        <v>0.021631695997399027</v>
      </c>
      <c r="F19" s="56">
        <f t="shared" si="2"/>
        <v>9.044768053553572E-09</v>
      </c>
      <c r="G19" s="57">
        <f t="shared" si="3"/>
        <v>0.021726799982875734</v>
      </c>
      <c r="H19" s="58">
        <f t="shared" si="4"/>
        <v>0.000626546731708865</v>
      </c>
    </row>
    <row r="20" spans="1:8" ht="15">
      <c r="A20" s="13">
        <v>0.02455452094</v>
      </c>
      <c r="B20" s="13">
        <v>0.018698430710000002</v>
      </c>
      <c r="C20" s="6">
        <f t="shared" si="0"/>
        <v>0.9915847669677897</v>
      </c>
      <c r="D20" s="71">
        <f t="shared" si="5"/>
        <v>0.024347888924295614</v>
      </c>
      <c r="E20" s="61">
        <f t="shared" si="1"/>
        <v>0.024308289169548514</v>
      </c>
      <c r="F20" s="56">
        <f t="shared" si="2"/>
        <v>1.5681405760304233E-09</v>
      </c>
      <c r="G20" s="57">
        <f t="shared" si="3"/>
        <v>0.024347888924295614</v>
      </c>
      <c r="H20" s="58">
        <f t="shared" si="4"/>
        <v>0.0005022003272278605</v>
      </c>
    </row>
    <row r="21" spans="1:8" ht="15">
      <c r="A21" s="13">
        <v>0.02721690778</v>
      </c>
      <c r="B21" s="13">
        <v>0.01980292785</v>
      </c>
      <c r="C21" s="6">
        <f t="shared" si="0"/>
        <v>0.990484642930687</v>
      </c>
      <c r="D21" s="71">
        <f t="shared" si="5"/>
        <v>0.02695792918415074</v>
      </c>
      <c r="E21" s="61">
        <f t="shared" si="1"/>
        <v>0.026955680463952043</v>
      </c>
      <c r="F21" s="56">
        <f t="shared" si="2"/>
        <v>5.056742532021817E-12</v>
      </c>
      <c r="G21" s="57">
        <f t="shared" si="3"/>
        <v>0.02695792918415074</v>
      </c>
      <c r="H21" s="58">
        <f t="shared" si="4"/>
        <v>0.0003920315382193038</v>
      </c>
    </row>
    <row r="22" spans="1:8" ht="15">
      <c r="A22" s="13">
        <v>0.029901974760000002</v>
      </c>
      <c r="B22" s="13">
        <v>0.02086779069</v>
      </c>
      <c r="C22" s="6">
        <f t="shared" si="0"/>
        <v>0.9893797669411719</v>
      </c>
      <c r="D22" s="71">
        <f t="shared" si="5"/>
        <v>0.029584408819129607</v>
      </c>
      <c r="E22" s="61">
        <f t="shared" si="1"/>
        <v>0.029593022964717455</v>
      </c>
      <c r="F22" s="56">
        <f t="shared" si="2"/>
        <v>7.420350420863894E-11</v>
      </c>
      <c r="G22" s="57">
        <f t="shared" si="3"/>
        <v>0.029584408819129607</v>
      </c>
      <c r="H22" s="58">
        <f t="shared" si="4"/>
        <v>0.0002949224624124832</v>
      </c>
    </row>
    <row r="23" spans="1:8" ht="15">
      <c r="A23" s="13">
        <v>0.03271878616</v>
      </c>
      <c r="B23" s="13">
        <v>0.02195954488</v>
      </c>
      <c r="C23" s="6">
        <f t="shared" si="0"/>
        <v>0.9882051129973678</v>
      </c>
      <c r="D23" s="71">
        <f t="shared" si="5"/>
        <v>0.03233287177437951</v>
      </c>
      <c r="E23" s="61">
        <f t="shared" si="1"/>
        <v>0.03238084206918483</v>
      </c>
      <c r="F23" s="56">
        <f t="shared" si="2"/>
        <v>2.3011491837093485E-09</v>
      </c>
      <c r="G23" s="57">
        <f t="shared" si="3"/>
        <v>0.03233287177437951</v>
      </c>
      <c r="H23" s="58">
        <f t="shared" si="4"/>
        <v>0.00020807611655666495</v>
      </c>
    </row>
    <row r="24" spans="1:8" ht="15">
      <c r="A24" s="13">
        <v>0.03547455692</v>
      </c>
      <c r="B24" s="13">
        <v>0.02300655675</v>
      </c>
      <c r="C24" s="6">
        <f t="shared" si="0"/>
        <v>0.9870415815307723</v>
      </c>
      <c r="D24" s="71">
        <f t="shared" si="5"/>
        <v>0.0350148627664202</v>
      </c>
      <c r="E24" s="61">
        <f t="shared" si="1"/>
        <v>0.03513187224014377</v>
      </c>
      <c r="F24" s="56">
        <f t="shared" si="2"/>
        <v>1.3691216941066483E-08</v>
      </c>
      <c r="G24" s="57">
        <f t="shared" si="3"/>
        <v>0.0350148627664202</v>
      </c>
      <c r="H24" s="58">
        <f t="shared" si="4"/>
        <v>0.00013789459036169308</v>
      </c>
    </row>
    <row r="25" spans="1:8" ht="15">
      <c r="A25" s="13">
        <v>0.03814379001</v>
      </c>
      <c r="B25" s="13">
        <v>0.02396492956</v>
      </c>
      <c r="C25" s="6">
        <f t="shared" si="0"/>
        <v>0.9859469733125955</v>
      </c>
      <c r="D25" s="71">
        <f t="shared" si="5"/>
        <v>0.037607754311030715</v>
      </c>
      <c r="E25" s="61">
        <f t="shared" si="1"/>
        <v>0.03771472181378552</v>
      </c>
      <c r="F25" s="56">
        <f t="shared" si="2"/>
        <v>1.1442046645598691E-08</v>
      </c>
      <c r="G25" s="57">
        <f t="shared" si="3"/>
        <v>0.037607754311030715</v>
      </c>
      <c r="H25" s="58">
        <f t="shared" si="4"/>
        <v>8.372178979015001E-05</v>
      </c>
    </row>
    <row r="26" spans="1:8" ht="15">
      <c r="A26" s="13">
        <v>0.040903747350000005</v>
      </c>
      <c r="B26" s="13">
        <v>0.02493987456</v>
      </c>
      <c r="C26" s="6">
        <f t="shared" si="0"/>
        <v>0.984806368318267</v>
      </c>
      <c r="D26" s="71">
        <f t="shared" si="5"/>
        <v>0.04028227087836144</v>
      </c>
      <c r="E26" s="61">
        <f t="shared" si="1"/>
        <v>0.04040416677831331</v>
      </c>
      <c r="F26" s="56">
        <f t="shared" si="2"/>
        <v>1.485861042507553E-08</v>
      </c>
      <c r="G26" s="57">
        <f t="shared" si="3"/>
        <v>0.04028227087836144</v>
      </c>
      <c r="H26" s="58">
        <f t="shared" si="4"/>
        <v>4.193138306949675E-05</v>
      </c>
    </row>
    <row r="27" spans="1:8" ht="15">
      <c r="A27" s="13">
        <v>0.04378288408</v>
      </c>
      <c r="B27" s="13">
        <v>0.025943207269999997</v>
      </c>
      <c r="C27" s="6">
        <f t="shared" si="0"/>
        <v>0.9836059408751847</v>
      </c>
      <c r="D27" s="71">
        <f t="shared" si="5"/>
        <v>0.04306510488973755</v>
      </c>
      <c r="E27" s="61">
        <f t="shared" si="1"/>
        <v>0.04323565302332267</v>
      </c>
      <c r="F27" s="56">
        <f t="shared" si="2"/>
        <v>2.9086665869368505E-08</v>
      </c>
      <c r="G27" s="57">
        <f t="shared" si="3"/>
        <v>0.04306510488973755</v>
      </c>
      <c r="H27" s="58">
        <f t="shared" si="4"/>
        <v>1.363537313133394E-05</v>
      </c>
    </row>
    <row r="28" spans="1:8" ht="15">
      <c r="A28" s="13">
        <v>0.04678525845</v>
      </c>
      <c r="B28" s="13">
        <v>0.02690050604</v>
      </c>
      <c r="C28" s="6">
        <f t="shared" si="0"/>
        <v>0.9824371105672779</v>
      </c>
      <c r="D28" s="71">
        <f t="shared" si="5"/>
        <v>0.04596357412876132</v>
      </c>
      <c r="E28" s="61">
        <f t="shared" si="1"/>
        <v>0.045996179891088416</v>
      </c>
      <c r="F28" s="56">
        <f t="shared" si="2"/>
        <v>1.0631357369310292E-09</v>
      </c>
      <c r="G28" s="57">
        <f t="shared" si="3"/>
        <v>0.04596357412876132</v>
      </c>
      <c r="H28" s="58">
        <f t="shared" si="4"/>
        <v>6.306605201605021E-07</v>
      </c>
    </row>
    <row r="29" spans="1:8" ht="15">
      <c r="A29" s="13">
        <v>0.04963742948</v>
      </c>
      <c r="B29" s="13">
        <v>0.02780311969</v>
      </c>
      <c r="C29" s="6">
        <f t="shared" si="0"/>
        <v>0.9813154307948286</v>
      </c>
      <c r="D29" s="71">
        <f t="shared" si="5"/>
        <v>0.04870997549371413</v>
      </c>
      <c r="E29" s="61">
        <f t="shared" si="1"/>
        <v>0.0486506671255994</v>
      </c>
      <c r="F29" s="56">
        <f t="shared" si="2"/>
        <v>3.5174825284319865E-09</v>
      </c>
      <c r="G29" s="57">
        <f t="shared" si="3"/>
        <v>0.04870997549371413</v>
      </c>
      <c r="H29" s="58">
        <f t="shared" si="4"/>
        <v>3.8113190765478863E-06</v>
      </c>
    </row>
    <row r="30" spans="1:8" ht="15">
      <c r="A30" s="13">
        <v>0.05254930244</v>
      </c>
      <c r="B30" s="13">
        <v>0.028722196109999997</v>
      </c>
      <c r="C30" s="6">
        <f t="shared" si="0"/>
        <v>0.9801549883049798</v>
      </c>
      <c r="D30" s="71">
        <f t="shared" si="5"/>
        <v>0.05150646091851305</v>
      </c>
      <c r="E30" s="61">
        <f t="shared" si="1"/>
        <v>0.05140410444967697</v>
      </c>
      <c r="F30" s="56">
        <f t="shared" si="2"/>
        <v>1.0476846712591204E-08</v>
      </c>
      <c r="G30" s="57">
        <f t="shared" si="3"/>
        <v>0.05150646091851305</v>
      </c>
      <c r="H30" s="58">
        <f t="shared" si="4"/>
        <v>2.2550583034016424E-05</v>
      </c>
    </row>
    <row r="31" spans="1:8" ht="15">
      <c r="A31" s="13">
        <v>0.055624853860000004</v>
      </c>
      <c r="B31" s="13">
        <v>0.02968724314</v>
      </c>
      <c r="C31" s="6">
        <f t="shared" si="0"/>
        <v>0.9789179183835344</v>
      </c>
      <c r="D31" s="71">
        <f t="shared" si="5"/>
        <v>0.05445216615101951</v>
      </c>
      <c r="E31" s="61">
        <f t="shared" si="1"/>
        <v>0.05434913694621903</v>
      </c>
      <c r="F31" s="56">
        <f t="shared" si="2"/>
        <v>1.0615017041819183E-08</v>
      </c>
      <c r="G31" s="57">
        <f t="shared" si="3"/>
        <v>0.05445216615101951</v>
      </c>
      <c r="H31" s="58">
        <f t="shared" si="4"/>
        <v>5.920457079532144E-05</v>
      </c>
    </row>
    <row r="32" spans="1:8" ht="15">
      <c r="A32" s="13">
        <v>0.05878803005</v>
      </c>
      <c r="B32" s="13">
        <v>0.03061172135</v>
      </c>
      <c r="C32" s="6">
        <f t="shared" si="0"/>
        <v>0.9777161809171528</v>
      </c>
      <c r="D32" s="71">
        <f t="shared" si="5"/>
        <v>0.05747800822412882</v>
      </c>
      <c r="E32" s="61">
        <f t="shared" si="1"/>
        <v>0.05722119759928107</v>
      </c>
      <c r="F32" s="56">
        <f t="shared" si="2"/>
        <v>6.59516970346898E-08</v>
      </c>
      <c r="G32" s="57">
        <f t="shared" si="3"/>
        <v>0.05747800822412882</v>
      </c>
      <c r="H32" s="58">
        <f t="shared" si="4"/>
        <v>0.00011492467605526799</v>
      </c>
    </row>
    <row r="33" spans="1:8" ht="15">
      <c r="A33" s="13">
        <v>0.06161767224</v>
      </c>
      <c r="B33" s="13">
        <v>0.03160524581</v>
      </c>
      <c r="C33" s="6">
        <f t="shared" si="0"/>
        <v>0.9764077496534256</v>
      </c>
      <c r="D33" s="71">
        <f t="shared" si="5"/>
        <v>0.060163972690740745</v>
      </c>
      <c r="E33" s="61">
        <f t="shared" si="1"/>
        <v>0.060362234105892164</v>
      </c>
      <c r="F33" s="56">
        <f t="shared" si="2"/>
        <v>3.9307588737843066E-08</v>
      </c>
      <c r="G33" s="57">
        <f t="shared" si="3"/>
        <v>0.060163972690740745</v>
      </c>
      <c r="H33" s="58">
        <f t="shared" si="4"/>
        <v>0.0001797277318195917</v>
      </c>
    </row>
    <row r="34" spans="1:8" ht="15">
      <c r="A34" s="13">
        <v>0.06462701326</v>
      </c>
      <c r="B34" s="13">
        <v>0.03248404773</v>
      </c>
      <c r="C34" s="6">
        <f t="shared" si="0"/>
        <v>0.9752367608053322</v>
      </c>
      <c r="D34" s="71">
        <f t="shared" si="5"/>
        <v>0.06302663907220565</v>
      </c>
      <c r="E34" s="61">
        <f t="shared" si="1"/>
        <v>0.06318682791283439</v>
      </c>
      <c r="F34" s="56">
        <f t="shared" si="2"/>
        <v>2.566046466197949E-08</v>
      </c>
      <c r="G34" s="57">
        <f t="shared" si="3"/>
        <v>0.06302663907220565</v>
      </c>
      <c r="H34" s="58">
        <f t="shared" si="4"/>
        <v>0.0002646778741440285</v>
      </c>
    </row>
    <row r="35" spans="1:8" ht="15">
      <c r="A35" s="13">
        <v>0.06758595158</v>
      </c>
      <c r="B35" s="13">
        <v>0.03337335341</v>
      </c>
      <c r="C35" s="6">
        <f t="shared" si="0"/>
        <v>0.9740396157388933</v>
      </c>
      <c r="D35" s="71">
        <f t="shared" si="5"/>
        <v>0.06583139430633064</v>
      </c>
      <c r="E35" s="61">
        <f t="shared" si="1"/>
        <v>0.06608868227803813</v>
      </c>
      <c r="F35" s="56">
        <f t="shared" si="2"/>
        <v>6.619710038535273E-08</v>
      </c>
      <c r="G35" s="57">
        <f t="shared" si="3"/>
        <v>0.06583139430633064</v>
      </c>
      <c r="H35" s="58">
        <f t="shared" si="4"/>
        <v>0.0003638052231434754</v>
      </c>
    </row>
    <row r="36" spans="1:8" ht="15">
      <c r="A36" s="13">
        <v>0.07053155584</v>
      </c>
      <c r="B36" s="13">
        <v>0.03419130248</v>
      </c>
      <c r="C36" s="6">
        <f t="shared" si="0"/>
        <v>0.9729284181103094</v>
      </c>
      <c r="D36" s="71">
        <f t="shared" si="5"/>
        <v>0.06862215505027015</v>
      </c>
      <c r="E36" s="61">
        <f t="shared" si="1"/>
        <v>0.06879577174004688</v>
      </c>
      <c r="F36" s="56">
        <f t="shared" si="2"/>
        <v>3.0142754969026975E-08</v>
      </c>
      <c r="G36" s="57">
        <f t="shared" si="3"/>
        <v>0.06862215505027015</v>
      </c>
      <c r="H36" s="58">
        <f t="shared" si="4"/>
        <v>0.00047805371677452205</v>
      </c>
    </row>
    <row r="37" spans="1:8" ht="15">
      <c r="A37" s="13">
        <v>0.07321519609</v>
      </c>
      <c r="B37" s="13">
        <v>0.03499352222</v>
      </c>
      <c r="C37" s="6">
        <f t="shared" si="0"/>
        <v>0.9718297704904875</v>
      </c>
      <c r="D37" s="71">
        <f t="shared" si="5"/>
        <v>0.07115270721256074</v>
      </c>
      <c r="E37" s="61">
        <f t="shared" si="1"/>
        <v>0.07148575979917353</v>
      </c>
      <c r="F37" s="56">
        <f t="shared" si="2"/>
        <v>1.1092402544946764E-07</v>
      </c>
      <c r="G37" s="57">
        <f t="shared" si="3"/>
        <v>0.07115270721256074</v>
      </c>
      <c r="H37" s="58">
        <f t="shared" si="4"/>
        <v>0.0005951156205745748</v>
      </c>
    </row>
    <row r="38" spans="1:8" ht="15">
      <c r="A38" s="13">
        <v>0.07613123377</v>
      </c>
      <c r="B38" s="13">
        <v>0.0357903573</v>
      </c>
      <c r="C38" s="6">
        <f t="shared" si="0"/>
        <v>0.9707303822504545</v>
      </c>
      <c r="D38" s="71">
        <f t="shared" si="5"/>
        <v>0.07390290165875081</v>
      </c>
      <c r="E38" s="61">
        <f t="shared" si="1"/>
        <v>0.07419152410480802</v>
      </c>
      <c r="F38" s="56">
        <f t="shared" si="2"/>
        <v>8.330291636804556E-08</v>
      </c>
      <c r="G38" s="57">
        <f t="shared" si="3"/>
        <v>0.07390290165875081</v>
      </c>
      <c r="H38" s="58">
        <f t="shared" si="4"/>
        <v>0.000736861131502735</v>
      </c>
    </row>
    <row r="39" spans="1:8" ht="15">
      <c r="A39" s="13">
        <v>0.07912972669</v>
      </c>
      <c r="B39" s="13">
        <v>0.03658327223</v>
      </c>
      <c r="C39" s="6">
        <f t="shared" si="0"/>
        <v>0.9696288686747484</v>
      </c>
      <c r="D39" s="71">
        <f t="shared" si="5"/>
        <v>0.07672646736896674</v>
      </c>
      <c r="E39" s="61">
        <f t="shared" si="1"/>
        <v>0.07691703436658207</v>
      </c>
      <c r="F39" s="56">
        <f t="shared" si="2"/>
        <v>3.631578058011997E-08</v>
      </c>
      <c r="G39" s="57">
        <f t="shared" si="3"/>
        <v>0.07672646736896674</v>
      </c>
      <c r="H39" s="58">
        <f t="shared" si="4"/>
        <v>0.0008981260884837821</v>
      </c>
    </row>
    <row r="40" spans="1:10" ht="15">
      <c r="A40" s="13">
        <v>0.08217761741</v>
      </c>
      <c r="B40" s="13">
        <v>0.0373838097</v>
      </c>
      <c r="C40" s="6">
        <f t="shared" si="0"/>
        <v>0.9685096176410213</v>
      </c>
      <c r="D40" s="71">
        <f t="shared" si="5"/>
        <v>0.07958981281640923</v>
      </c>
      <c r="E40" s="61">
        <f t="shared" si="1"/>
        <v>0.0797017968397597</v>
      </c>
      <c r="F40" s="56">
        <f t="shared" si="2"/>
        <v>1.2540421485758579E-08</v>
      </c>
      <c r="G40" s="57">
        <f t="shared" si="3"/>
        <v>0.07958981281640923</v>
      </c>
      <c r="H40" s="58">
        <f t="shared" si="4"/>
        <v>0.0010779466140847043</v>
      </c>
      <c r="I40" s="15"/>
      <c r="J40" s="15"/>
    </row>
    <row r="41" spans="1:8" ht="15">
      <c r="A41" s="13">
        <v>0.08531844657000001</v>
      </c>
      <c r="B41" s="13">
        <v>0.0381801366</v>
      </c>
      <c r="C41" s="6">
        <f t="shared" si="0"/>
        <v>0.9673895793488149</v>
      </c>
      <c r="D41" s="71">
        <f t="shared" si="5"/>
        <v>0.08253617613804665</v>
      </c>
      <c r="E41" s="61">
        <f t="shared" si="1"/>
        <v>0.0825044735179417</v>
      </c>
      <c r="F41" s="56">
        <f t="shared" si="2"/>
        <v>1.0050561215186572E-09</v>
      </c>
      <c r="G41" s="57">
        <f t="shared" si="3"/>
        <v>0.08253617613804665</v>
      </c>
      <c r="H41" s="58">
        <f t="shared" si="4"/>
        <v>0.0012800982455089685</v>
      </c>
    </row>
    <row r="42" spans="1:8" ht="15">
      <c r="A42" s="13">
        <v>0.08835810429</v>
      </c>
      <c r="B42" s="13">
        <v>0.038976042429999996</v>
      </c>
      <c r="C42" s="6">
        <f t="shared" si="0"/>
        <v>0.9662639114721547</v>
      </c>
      <c r="D42" s="71">
        <f t="shared" si="5"/>
        <v>0.08537724746151998</v>
      </c>
      <c r="E42" s="61">
        <f t="shared" si="1"/>
        <v>0.08533774546176837</v>
      </c>
      <c r="F42" s="56">
        <f t="shared" si="2"/>
        <v>1.560407984376368E-09</v>
      </c>
      <c r="G42" s="57">
        <f t="shared" si="3"/>
        <v>0.08537724746151998</v>
      </c>
      <c r="H42" s="58">
        <f t="shared" si="4"/>
        <v>0.0014914682487981064</v>
      </c>
    </row>
    <row r="43" spans="1:8" ht="15">
      <c r="A43" s="13">
        <v>0.09155486386</v>
      </c>
      <c r="B43" s="13">
        <v>0.0397703477</v>
      </c>
      <c r="C43" s="6">
        <f t="shared" si="0"/>
        <v>0.9651347127344072</v>
      </c>
      <c r="D43" s="71">
        <f t="shared" si="5"/>
        <v>0.08836277723095887</v>
      </c>
      <c r="E43" s="61">
        <f t="shared" si="1"/>
        <v>0.08819693409353178</v>
      </c>
      <c r="F43" s="56">
        <f t="shared" si="2"/>
        <v>2.7503946231658156E-08</v>
      </c>
      <c r="G43" s="57">
        <f t="shared" si="3"/>
        <v>0.08836277723095887</v>
      </c>
      <c r="H43" s="58">
        <f t="shared" si="4"/>
        <v>0.0017309811614981876</v>
      </c>
    </row>
    <row r="44" spans="1:8" ht="15">
      <c r="A44" s="13">
        <v>0.09480923316</v>
      </c>
      <c r="B44" s="13">
        <v>0.040585866240000004</v>
      </c>
      <c r="C44" s="6">
        <f t="shared" si="0"/>
        <v>0.9639697403522474</v>
      </c>
      <c r="D44" s="71">
        <f t="shared" si="5"/>
        <v>0.09139323187224088</v>
      </c>
      <c r="E44" s="61">
        <f t="shared" si="1"/>
        <v>0.09116497883486041</v>
      </c>
      <c r="F44" s="56">
        <f t="shared" si="2"/>
        <v>5.2099449073410886E-08</v>
      </c>
      <c r="G44" s="57">
        <f t="shared" si="3"/>
        <v>0.09139323187224088</v>
      </c>
      <c r="H44" s="58">
        <f t="shared" si="4"/>
        <v>0.00199232932166777</v>
      </c>
    </row>
    <row r="45" spans="1:8" ht="15">
      <c r="A45" s="13">
        <v>0.09800808985000001</v>
      </c>
      <c r="B45" s="13">
        <v>0.04137292038</v>
      </c>
      <c r="C45" s="6">
        <f t="shared" si="0"/>
        <v>0.9628404041656647</v>
      </c>
      <c r="D45" s="71">
        <f t="shared" si="5"/>
        <v>0.09436614884267878</v>
      </c>
      <c r="E45" s="61">
        <f t="shared" si="1"/>
        <v>0.09406031402483761</v>
      </c>
      <c r="F45" s="56">
        <f t="shared" si="2"/>
        <v>9.353493580394446E-08</v>
      </c>
      <c r="G45" s="57">
        <f t="shared" si="3"/>
        <v>0.09436614884267878</v>
      </c>
      <c r="H45" s="58">
        <f t="shared" si="4"/>
        <v>0.0022665629251855633</v>
      </c>
    </row>
    <row r="46" spans="1:8" ht="15">
      <c r="A46" s="13">
        <v>0.10100185795</v>
      </c>
      <c r="B46" s="13">
        <v>0.042112938399999994</v>
      </c>
      <c r="C46" s="6">
        <f t="shared" si="0"/>
        <v>0.9617743669751707</v>
      </c>
      <c r="D46" s="71">
        <f t="shared" si="5"/>
        <v>0.09714099799317735</v>
      </c>
      <c r="E46" s="61">
        <f t="shared" si="1"/>
        <v>0.09681000416521414</v>
      </c>
      <c r="F46" s="56">
        <f t="shared" si="2"/>
        <v>1.095569141497414E-07</v>
      </c>
      <c r="G46" s="57">
        <f t="shared" si="3"/>
        <v>0.09714099799317735</v>
      </c>
      <c r="H46" s="58">
        <f t="shared" si="4"/>
        <v>0.0025384751546193344</v>
      </c>
    </row>
    <row r="47" spans="1:8" ht="15">
      <c r="A47" s="13"/>
      <c r="B47" s="13"/>
      <c r="C47" s="6">
        <f t="shared" si="0"/>
      </c>
      <c r="D47" s="71">
        <f t="shared" si="5"/>
      </c>
      <c r="E47" s="61">
        <f t="shared" si="1"/>
      </c>
      <c r="F47" s="56">
        <f t="shared" si="2"/>
      </c>
      <c r="G47" s="57">
        <f t="shared" si="3"/>
      </c>
      <c r="H47" s="58">
        <f t="shared" si="4"/>
      </c>
    </row>
    <row r="48" spans="1:8" ht="15">
      <c r="A48" s="13"/>
      <c r="B48" s="13"/>
      <c r="C48" s="6">
        <f t="shared" si="0"/>
      </c>
      <c r="D48" s="71">
        <f t="shared" si="5"/>
      </c>
      <c r="E48" s="61">
        <f t="shared" si="1"/>
      </c>
      <c r="F48" s="56">
        <f t="shared" si="2"/>
      </c>
      <c r="G48" s="57">
        <f t="shared" si="3"/>
      </c>
      <c r="H48" s="58">
        <f t="shared" si="4"/>
      </c>
    </row>
    <row r="49" spans="1:8" ht="15">
      <c r="A49" s="13"/>
      <c r="B49" s="13"/>
      <c r="C49" s="6">
        <f t="shared" si="0"/>
      </c>
      <c r="D49" s="71">
        <f t="shared" si="5"/>
      </c>
      <c r="E49" s="61">
        <f t="shared" si="1"/>
      </c>
      <c r="F49" s="56">
        <f t="shared" si="2"/>
      </c>
      <c r="G49" s="57">
        <f t="shared" si="3"/>
      </c>
      <c r="H49" s="58">
        <f t="shared" si="4"/>
      </c>
    </row>
    <row r="50" spans="1:8" ht="15">
      <c r="A50" s="13"/>
      <c r="B50" s="13"/>
      <c r="C50" s="6">
        <f t="shared" si="0"/>
      </c>
      <c r="D50" s="71">
        <f t="shared" si="5"/>
      </c>
      <c r="E50" s="61">
        <f t="shared" si="1"/>
      </c>
      <c r="F50" s="56">
        <f t="shared" si="2"/>
      </c>
      <c r="G50" s="57">
        <f t="shared" si="3"/>
      </c>
      <c r="H50" s="58">
        <f t="shared" si="4"/>
      </c>
    </row>
    <row r="51" spans="1:8" ht="15">
      <c r="A51" s="13"/>
      <c r="B51" s="13"/>
      <c r="C51" s="6">
        <f t="shared" si="0"/>
      </c>
      <c r="D51" s="71">
        <f t="shared" si="5"/>
      </c>
      <c r="E51" s="61">
        <f t="shared" si="1"/>
      </c>
      <c r="F51" s="56">
        <f t="shared" si="2"/>
      </c>
      <c r="G51" s="57">
        <f t="shared" si="3"/>
      </c>
      <c r="H51" s="58">
        <f t="shared" si="4"/>
      </c>
    </row>
    <row r="52" spans="1:8" ht="15">
      <c r="A52" s="13"/>
      <c r="B52" s="13"/>
      <c r="C52" s="6">
        <f t="shared" si="0"/>
      </c>
      <c r="D52" s="71">
        <f t="shared" si="5"/>
      </c>
      <c r="E52" s="61">
        <f t="shared" si="1"/>
      </c>
      <c r="F52" s="56">
        <f t="shared" si="2"/>
      </c>
      <c r="G52" s="57">
        <f t="shared" si="3"/>
      </c>
      <c r="H52" s="58">
        <f t="shared" si="4"/>
      </c>
    </row>
    <row r="53" spans="1:8" ht="15">
      <c r="A53" s="13"/>
      <c r="B53" s="13"/>
      <c r="C53" s="6">
        <f t="shared" si="0"/>
      </c>
      <c r="D53" s="71">
        <f t="shared" si="5"/>
      </c>
      <c r="E53" s="61">
        <f t="shared" si="1"/>
      </c>
      <c r="F53" s="56">
        <f t="shared" si="2"/>
      </c>
      <c r="G53" s="57">
        <f t="shared" si="3"/>
      </c>
      <c r="H53" s="58">
        <f t="shared" si="4"/>
      </c>
    </row>
    <row r="54" spans="1:8" ht="15">
      <c r="A54" s="13"/>
      <c r="B54" s="13"/>
      <c r="C54" s="6">
        <f t="shared" si="0"/>
      </c>
      <c r="D54" s="71">
        <f t="shared" si="5"/>
      </c>
      <c r="E54" s="61">
        <f t="shared" si="1"/>
      </c>
      <c r="F54" s="56">
        <f t="shared" si="2"/>
      </c>
      <c r="G54" s="57">
        <f t="shared" si="3"/>
      </c>
      <c r="H54" s="58">
        <f t="shared" si="4"/>
      </c>
    </row>
    <row r="55" spans="1:8" ht="15">
      <c r="A55" s="13"/>
      <c r="B55" s="13"/>
      <c r="C55" s="6">
        <f t="shared" si="0"/>
      </c>
      <c r="D55" s="71">
        <f t="shared" si="5"/>
      </c>
      <c r="E55" s="61">
        <f t="shared" si="1"/>
      </c>
      <c r="F55" s="56">
        <f t="shared" si="2"/>
      </c>
      <c r="G55" s="57">
        <f t="shared" si="3"/>
      </c>
      <c r="H55" s="58">
        <f t="shared" si="4"/>
      </c>
    </row>
    <row r="56" spans="1:8" ht="15">
      <c r="A56" s="13"/>
      <c r="B56" s="13"/>
      <c r="C56" s="6">
        <f t="shared" si="0"/>
      </c>
      <c r="D56" s="71">
        <f t="shared" si="5"/>
      </c>
      <c r="E56" s="61">
        <f t="shared" si="1"/>
      </c>
      <c r="F56" s="56">
        <f t="shared" si="2"/>
      </c>
      <c r="G56" s="57">
        <f t="shared" si="3"/>
      </c>
      <c r="H56" s="58">
        <f t="shared" si="4"/>
      </c>
    </row>
    <row r="57" spans="1:8" ht="15">
      <c r="A57" s="13"/>
      <c r="B57" s="13"/>
      <c r="C57" s="6">
        <f t="shared" si="0"/>
      </c>
      <c r="D57" s="71">
        <f t="shared" si="5"/>
      </c>
      <c r="E57" s="61">
        <f t="shared" si="1"/>
      </c>
      <c r="F57" s="56">
        <f t="shared" si="2"/>
      </c>
      <c r="G57" s="57">
        <f t="shared" si="3"/>
      </c>
      <c r="H57" s="58">
        <f t="shared" si="4"/>
      </c>
    </row>
    <row r="58" spans="1:8" ht="15">
      <c r="A58" s="13"/>
      <c r="B58" s="13"/>
      <c r="C58" s="6">
        <f t="shared" si="0"/>
      </c>
      <c r="D58" s="71">
        <f t="shared" si="5"/>
      </c>
      <c r="E58" s="61">
        <f t="shared" si="1"/>
      </c>
      <c r="F58" s="56">
        <f t="shared" si="2"/>
      </c>
      <c r="G58" s="57">
        <f t="shared" si="3"/>
      </c>
      <c r="H58" s="58">
        <f t="shared" si="4"/>
      </c>
    </row>
    <row r="59" spans="1:8" ht="15">
      <c r="A59" s="13"/>
      <c r="B59" s="13"/>
      <c r="C59" s="6">
        <f t="shared" si="0"/>
      </c>
      <c r="D59" s="71">
        <f t="shared" si="5"/>
      </c>
      <c r="E59" s="61">
        <f t="shared" si="1"/>
      </c>
      <c r="F59" s="56">
        <f t="shared" si="2"/>
      </c>
      <c r="G59" s="57">
        <f t="shared" si="3"/>
      </c>
      <c r="H59" s="58">
        <f t="shared" si="4"/>
      </c>
    </row>
    <row r="60" spans="1:8" ht="15">
      <c r="A60" s="13"/>
      <c r="B60" s="13"/>
      <c r="C60" s="6">
        <f t="shared" si="0"/>
      </c>
      <c r="D60" s="71">
        <f t="shared" si="5"/>
      </c>
      <c r="E60" s="61">
        <f t="shared" si="1"/>
      </c>
      <c r="F60" s="56">
        <f t="shared" si="2"/>
      </c>
      <c r="G60" s="57">
        <f t="shared" si="3"/>
      </c>
      <c r="H60" s="58">
        <f t="shared" si="4"/>
      </c>
    </row>
    <row r="61" spans="1:8" ht="15">
      <c r="A61" s="13"/>
      <c r="B61" s="13"/>
      <c r="C61" s="6">
        <f t="shared" si="0"/>
      </c>
      <c r="D61" s="71">
        <f t="shared" si="5"/>
      </c>
      <c r="E61" s="61">
        <f t="shared" si="1"/>
      </c>
      <c r="F61" s="56">
        <f t="shared" si="2"/>
      </c>
      <c r="G61" s="57">
        <f t="shared" si="3"/>
      </c>
      <c r="H61" s="58">
        <f t="shared" si="4"/>
      </c>
    </row>
    <row r="62" spans="1:8" ht="15">
      <c r="A62" s="13"/>
      <c r="B62" s="13"/>
      <c r="C62" s="6">
        <f t="shared" si="0"/>
      </c>
      <c r="D62" s="71">
        <f t="shared" si="5"/>
      </c>
      <c r="E62" s="61">
        <f t="shared" si="1"/>
      </c>
      <c r="F62" s="56">
        <f t="shared" si="2"/>
      </c>
      <c r="G62" s="57">
        <f t="shared" si="3"/>
      </c>
      <c r="H62" s="58">
        <f t="shared" si="4"/>
      </c>
    </row>
    <row r="63" spans="1:8" ht="15">
      <c r="A63" s="13"/>
      <c r="B63" s="13"/>
      <c r="C63" s="6">
        <f t="shared" si="0"/>
      </c>
      <c r="D63" s="71">
        <f t="shared" si="5"/>
      </c>
      <c r="E63" s="61">
        <f t="shared" si="1"/>
      </c>
      <c r="F63" s="56">
        <f t="shared" si="2"/>
      </c>
      <c r="G63" s="57">
        <f t="shared" si="3"/>
      </c>
      <c r="H63" s="58">
        <f t="shared" si="4"/>
      </c>
    </row>
    <row r="64" spans="1:8" ht="15">
      <c r="A64" s="13"/>
      <c r="B64" s="13"/>
      <c r="C64" s="6">
        <f t="shared" si="0"/>
      </c>
      <c r="D64" s="71">
        <f t="shared" si="5"/>
      </c>
      <c r="E64" s="61">
        <f t="shared" si="1"/>
      </c>
      <c r="F64" s="56">
        <f t="shared" si="2"/>
      </c>
      <c r="G64" s="57">
        <f t="shared" si="3"/>
      </c>
      <c r="H64" s="58">
        <f t="shared" si="4"/>
      </c>
    </row>
    <row r="65" spans="1:8" ht="15">
      <c r="A65" s="13"/>
      <c r="B65" s="13"/>
      <c r="C65" s="6">
        <f t="shared" si="0"/>
      </c>
      <c r="D65" s="71">
        <f t="shared" si="5"/>
      </c>
      <c r="E65" s="61">
        <f t="shared" si="1"/>
      </c>
      <c r="F65" s="56">
        <f t="shared" si="2"/>
      </c>
      <c r="G65" s="57">
        <f t="shared" si="3"/>
      </c>
      <c r="H65" s="58">
        <f t="shared" si="4"/>
      </c>
    </row>
    <row r="66" spans="1:8" ht="15">
      <c r="A66" s="13"/>
      <c r="B66" s="13"/>
      <c r="C66" s="6">
        <f t="shared" si="0"/>
      </c>
      <c r="D66" s="71">
        <f t="shared" si="5"/>
      </c>
      <c r="E66" s="61">
        <f t="shared" si="1"/>
      </c>
      <c r="F66" s="56">
        <f t="shared" si="2"/>
      </c>
      <c r="G66" s="57">
        <f t="shared" si="3"/>
      </c>
      <c r="H66" s="58">
        <f t="shared" si="4"/>
      </c>
    </row>
    <row r="67" spans="1:8" ht="15">
      <c r="A67" s="13"/>
      <c r="B67" s="13"/>
      <c r="C67" s="6">
        <f t="shared" si="0"/>
      </c>
      <c r="D67" s="71">
        <f t="shared" si="5"/>
      </c>
      <c r="E67" s="61">
        <f t="shared" si="1"/>
      </c>
      <c r="F67" s="56">
        <f t="shared" si="2"/>
      </c>
      <c r="G67" s="57">
        <f t="shared" si="3"/>
      </c>
      <c r="H67" s="58">
        <f t="shared" si="4"/>
      </c>
    </row>
    <row r="68" spans="1:8" ht="15">
      <c r="A68" s="13"/>
      <c r="B68" s="13"/>
      <c r="C68" s="6">
        <f t="shared" si="0"/>
      </c>
      <c r="D68" s="71">
        <f t="shared" si="5"/>
      </c>
      <c r="E68" s="61">
        <f t="shared" si="1"/>
      </c>
      <c r="F68" s="56">
        <f t="shared" si="2"/>
      </c>
      <c r="G68" s="57">
        <f t="shared" si="3"/>
      </c>
      <c r="H68" s="58">
        <f t="shared" si="4"/>
      </c>
    </row>
    <row r="69" spans="1:8" ht="15">
      <c r="A69" s="13"/>
      <c r="B69" s="13"/>
      <c r="C69" s="6">
        <f t="shared" si="0"/>
      </c>
      <c r="D69" s="71">
        <f t="shared" si="5"/>
      </c>
      <c r="E69" s="61">
        <f t="shared" si="1"/>
      </c>
      <c r="F69" s="56">
        <f t="shared" si="2"/>
      </c>
      <c r="G69" s="57">
        <f t="shared" si="3"/>
      </c>
      <c r="H69" s="58">
        <f t="shared" si="4"/>
      </c>
    </row>
    <row r="70" spans="1:8" ht="15">
      <c r="A70" s="13"/>
      <c r="B70" s="13"/>
      <c r="C70" s="6">
        <f t="shared" si="0"/>
      </c>
      <c r="D70" s="71">
        <f t="shared" si="5"/>
      </c>
      <c r="E70" s="61">
        <f t="shared" si="1"/>
      </c>
      <c r="F70" s="56">
        <f t="shared" si="2"/>
      </c>
      <c r="G70" s="57">
        <f t="shared" si="3"/>
      </c>
      <c r="H70" s="58">
        <f t="shared" si="4"/>
      </c>
    </row>
    <row r="71" spans="1:8" ht="15">
      <c r="A71" s="13"/>
      <c r="B71" s="13"/>
      <c r="C71" s="6">
        <f t="shared" si="0"/>
      </c>
      <c r="D71" s="71">
        <f t="shared" si="5"/>
      </c>
      <c r="E71" s="61">
        <f t="shared" si="1"/>
      </c>
      <c r="F71" s="56">
        <f t="shared" si="2"/>
      </c>
      <c r="G71" s="57">
        <f t="shared" si="3"/>
      </c>
      <c r="H71" s="58">
        <f t="shared" si="4"/>
      </c>
    </row>
    <row r="72" spans="1:8" ht="15">
      <c r="A72" s="13"/>
      <c r="B72" s="13"/>
      <c r="C72" s="6">
        <f t="shared" si="0"/>
      </c>
      <c r="D72" s="71">
        <f t="shared" si="5"/>
      </c>
      <c r="E72" s="61">
        <f t="shared" si="1"/>
      </c>
      <c r="F72" s="56">
        <f t="shared" si="2"/>
      </c>
      <c r="G72" s="57">
        <f t="shared" si="3"/>
      </c>
      <c r="H72" s="58">
        <f t="shared" si="4"/>
      </c>
    </row>
    <row r="73" spans="1:8" ht="15">
      <c r="A73" s="13"/>
      <c r="B73" s="13"/>
      <c r="C73" s="6">
        <f t="shared" si="0"/>
      </c>
      <c r="D73" s="71">
        <f t="shared" si="5"/>
      </c>
      <c r="E73" s="61">
        <f t="shared" si="1"/>
      </c>
      <c r="F73" s="56">
        <f t="shared" si="2"/>
      </c>
      <c r="G73" s="57">
        <f t="shared" si="3"/>
      </c>
      <c r="H73" s="58">
        <f t="shared" si="4"/>
      </c>
    </row>
    <row r="74" spans="1:8" ht="15">
      <c r="A74" s="13"/>
      <c r="B74" s="13"/>
      <c r="C74" s="6">
        <f t="shared" si="0"/>
      </c>
      <c r="D74" s="71">
        <f t="shared" si="5"/>
      </c>
      <c r="E74" s="61">
        <f t="shared" si="1"/>
      </c>
      <c r="F74" s="56">
        <f t="shared" si="2"/>
      </c>
      <c r="G74" s="57">
        <f t="shared" si="3"/>
      </c>
      <c r="H74" s="58">
        <f t="shared" si="4"/>
      </c>
    </row>
    <row r="75" spans="1:8" ht="15">
      <c r="A75" s="13"/>
      <c r="B75" s="13"/>
      <c r="C75" s="6">
        <f aca="true" t="shared" si="6" ref="C75:C138">IF(B75=0,"",(1-1.04*EXP(-1.73*($B$7/SQRT($B$6*B75))^(0.734)))^3)</f>
      </c>
      <c r="D75" s="71">
        <f aca="true" t="shared" si="7" ref="D75:D138">_xlfn.IFERROR(A75*C75,"")</f>
      </c>
      <c r="E75" s="61">
        <f aca="true" t="shared" si="8" ref="E75:E138">_xlfn.IFERROR((4/3*$I$10*$B$6^(1/2)*(B75-$J$10)^(3/2)),"")</f>
      </c>
      <c r="F75" s="56">
        <f aca="true" t="shared" si="9" ref="F75:F138">_xlfn.IFERROR((D75-E75)^2,"")</f>
      </c>
      <c r="G75" s="57">
        <f aca="true" t="shared" si="10" ref="G75:G138">IF(D75=0,"",D75)</f>
      </c>
      <c r="H75" s="58">
        <f aca="true" t="shared" si="11" ref="H75:H138">_xlfn.IFERROR((G75-AVERAGE(G$10:G$401))^2,"")</f>
      </c>
    </row>
    <row r="76" spans="1:8" ht="15">
      <c r="A76" s="13"/>
      <c r="B76" s="13"/>
      <c r="C76" s="6">
        <f t="shared" si="6"/>
      </c>
      <c r="D76" s="71">
        <f t="shared" si="7"/>
      </c>
      <c r="E76" s="61">
        <f t="shared" si="8"/>
      </c>
      <c r="F76" s="56">
        <f t="shared" si="9"/>
      </c>
      <c r="G76" s="57">
        <f t="shared" si="10"/>
      </c>
      <c r="H76" s="58">
        <f t="shared" si="11"/>
      </c>
    </row>
    <row r="77" spans="1:8" ht="15">
      <c r="A77" s="13"/>
      <c r="B77" s="13"/>
      <c r="C77" s="6">
        <f t="shared" si="6"/>
      </c>
      <c r="D77" s="71">
        <f t="shared" si="7"/>
      </c>
      <c r="E77" s="61">
        <f t="shared" si="8"/>
      </c>
      <c r="F77" s="56">
        <f t="shared" si="9"/>
      </c>
      <c r="G77" s="57">
        <f t="shared" si="10"/>
      </c>
      <c r="H77" s="58">
        <f t="shared" si="11"/>
      </c>
    </row>
    <row r="78" spans="1:8" ht="15">
      <c r="A78" s="13"/>
      <c r="B78" s="13"/>
      <c r="C78" s="6">
        <f t="shared" si="6"/>
      </c>
      <c r="D78" s="71">
        <f t="shared" si="7"/>
      </c>
      <c r="E78" s="61">
        <f t="shared" si="8"/>
      </c>
      <c r="F78" s="56">
        <f t="shared" si="9"/>
      </c>
      <c r="G78" s="57">
        <f t="shared" si="10"/>
      </c>
      <c r="H78" s="58">
        <f t="shared" si="11"/>
      </c>
    </row>
    <row r="79" spans="1:8" ht="15">
      <c r="A79" s="13"/>
      <c r="B79" s="13"/>
      <c r="C79" s="6">
        <f t="shared" si="6"/>
      </c>
      <c r="D79" s="71">
        <f t="shared" si="7"/>
      </c>
      <c r="E79" s="61">
        <f t="shared" si="8"/>
      </c>
      <c r="F79" s="56">
        <f t="shared" si="9"/>
      </c>
      <c r="G79" s="57">
        <f t="shared" si="10"/>
      </c>
      <c r="H79" s="58">
        <f t="shared" si="11"/>
      </c>
    </row>
    <row r="80" spans="1:8" ht="15">
      <c r="A80" s="13"/>
      <c r="B80" s="13"/>
      <c r="C80" s="6">
        <f t="shared" si="6"/>
      </c>
      <c r="D80" s="71">
        <f t="shared" si="7"/>
      </c>
      <c r="E80" s="61">
        <f t="shared" si="8"/>
      </c>
      <c r="F80" s="56">
        <f t="shared" si="9"/>
      </c>
      <c r="G80" s="57">
        <f t="shared" si="10"/>
      </c>
      <c r="H80" s="58">
        <f t="shared" si="11"/>
      </c>
    </row>
    <row r="81" spans="1:8" ht="15">
      <c r="A81" s="13"/>
      <c r="B81" s="13"/>
      <c r="C81" s="6">
        <f t="shared" si="6"/>
      </c>
      <c r="D81" s="71">
        <f t="shared" si="7"/>
      </c>
      <c r="E81" s="61">
        <f t="shared" si="8"/>
      </c>
      <c r="F81" s="56">
        <f t="shared" si="9"/>
      </c>
      <c r="G81" s="57">
        <f t="shared" si="10"/>
      </c>
      <c r="H81" s="58">
        <f t="shared" si="11"/>
      </c>
    </row>
    <row r="82" spans="1:8" ht="15">
      <c r="A82" s="13"/>
      <c r="B82" s="13"/>
      <c r="C82" s="6">
        <f t="shared" si="6"/>
      </c>
      <c r="D82" s="71">
        <f t="shared" si="7"/>
      </c>
      <c r="E82" s="61">
        <f t="shared" si="8"/>
      </c>
      <c r="F82" s="56">
        <f t="shared" si="9"/>
      </c>
      <c r="G82" s="57">
        <f t="shared" si="10"/>
      </c>
      <c r="H82" s="58">
        <f t="shared" si="11"/>
      </c>
    </row>
    <row r="83" spans="1:8" ht="15">
      <c r="A83" s="13"/>
      <c r="B83" s="13"/>
      <c r="C83" s="6">
        <f t="shared" si="6"/>
      </c>
      <c r="D83" s="71">
        <f t="shared" si="7"/>
      </c>
      <c r="E83" s="61">
        <f t="shared" si="8"/>
      </c>
      <c r="F83" s="56">
        <f t="shared" si="9"/>
      </c>
      <c r="G83" s="57">
        <f t="shared" si="10"/>
      </c>
      <c r="H83" s="58">
        <f t="shared" si="11"/>
      </c>
    </row>
    <row r="84" spans="1:8" ht="15">
      <c r="A84" s="13"/>
      <c r="B84" s="13"/>
      <c r="C84" s="6">
        <f t="shared" si="6"/>
      </c>
      <c r="D84" s="71">
        <f t="shared" si="7"/>
      </c>
      <c r="E84" s="61">
        <f t="shared" si="8"/>
      </c>
      <c r="F84" s="56">
        <f t="shared" si="9"/>
      </c>
      <c r="G84" s="57">
        <f t="shared" si="10"/>
      </c>
      <c r="H84" s="58">
        <f t="shared" si="11"/>
      </c>
    </row>
    <row r="85" spans="1:8" ht="15">
      <c r="A85" s="13"/>
      <c r="B85" s="13"/>
      <c r="C85" s="6">
        <f t="shared" si="6"/>
      </c>
      <c r="D85" s="71">
        <f t="shared" si="7"/>
      </c>
      <c r="E85" s="61">
        <f t="shared" si="8"/>
      </c>
      <c r="F85" s="56">
        <f t="shared" si="9"/>
      </c>
      <c r="G85" s="57">
        <f t="shared" si="10"/>
      </c>
      <c r="H85" s="58">
        <f t="shared" si="11"/>
      </c>
    </row>
    <row r="86" spans="1:8" ht="15">
      <c r="A86" s="13"/>
      <c r="B86" s="13"/>
      <c r="C86" s="6">
        <f t="shared" si="6"/>
      </c>
      <c r="D86" s="71">
        <f t="shared" si="7"/>
      </c>
      <c r="E86" s="61">
        <f t="shared" si="8"/>
      </c>
      <c r="F86" s="56">
        <f t="shared" si="9"/>
      </c>
      <c r="G86" s="57">
        <f t="shared" si="10"/>
      </c>
      <c r="H86" s="58">
        <f t="shared" si="11"/>
      </c>
    </row>
    <row r="87" spans="1:8" ht="15">
      <c r="A87" s="13"/>
      <c r="B87" s="13"/>
      <c r="C87" s="6">
        <f t="shared" si="6"/>
      </c>
      <c r="D87" s="71">
        <f t="shared" si="7"/>
      </c>
      <c r="E87" s="61">
        <f t="shared" si="8"/>
      </c>
      <c r="F87" s="56">
        <f t="shared" si="9"/>
      </c>
      <c r="G87" s="57">
        <f t="shared" si="10"/>
      </c>
      <c r="H87" s="58">
        <f t="shared" si="11"/>
      </c>
    </row>
    <row r="88" spans="1:8" ht="15">
      <c r="A88" s="13"/>
      <c r="B88" s="13"/>
      <c r="C88" s="6">
        <f t="shared" si="6"/>
      </c>
      <c r="D88" s="71">
        <f t="shared" si="7"/>
      </c>
      <c r="E88" s="61">
        <f t="shared" si="8"/>
      </c>
      <c r="F88" s="56">
        <f t="shared" si="9"/>
      </c>
      <c r="G88" s="57">
        <f t="shared" si="10"/>
      </c>
      <c r="H88" s="58">
        <f t="shared" si="11"/>
      </c>
    </row>
    <row r="89" spans="1:8" ht="15">
      <c r="A89" s="13"/>
      <c r="B89" s="13"/>
      <c r="C89" s="6">
        <f t="shared" si="6"/>
      </c>
      <c r="D89" s="71">
        <f t="shared" si="7"/>
      </c>
      <c r="E89" s="61">
        <f t="shared" si="8"/>
      </c>
      <c r="F89" s="56">
        <f t="shared" si="9"/>
      </c>
      <c r="G89" s="57">
        <f t="shared" si="10"/>
      </c>
      <c r="H89" s="58">
        <f t="shared" si="11"/>
      </c>
    </row>
    <row r="90" spans="1:8" ht="15">
      <c r="A90" s="13"/>
      <c r="B90" s="13"/>
      <c r="C90" s="6">
        <f t="shared" si="6"/>
      </c>
      <c r="D90" s="71">
        <f t="shared" si="7"/>
      </c>
      <c r="E90" s="61">
        <f t="shared" si="8"/>
      </c>
      <c r="F90" s="56">
        <f t="shared" si="9"/>
      </c>
      <c r="G90" s="57">
        <f t="shared" si="10"/>
      </c>
      <c r="H90" s="58">
        <f t="shared" si="11"/>
      </c>
    </row>
    <row r="91" spans="1:8" ht="15">
      <c r="A91" s="13"/>
      <c r="B91" s="13"/>
      <c r="C91" s="6">
        <f t="shared" si="6"/>
      </c>
      <c r="D91" s="71">
        <f t="shared" si="7"/>
      </c>
      <c r="E91" s="61">
        <f t="shared" si="8"/>
      </c>
      <c r="F91" s="56">
        <f t="shared" si="9"/>
      </c>
      <c r="G91" s="57">
        <f t="shared" si="10"/>
      </c>
      <c r="H91" s="58">
        <f t="shared" si="11"/>
      </c>
    </row>
    <row r="92" spans="1:8" ht="15">
      <c r="A92" s="13"/>
      <c r="B92" s="13"/>
      <c r="C92" s="6">
        <f t="shared" si="6"/>
      </c>
      <c r="D92" s="71">
        <f t="shared" si="7"/>
      </c>
      <c r="E92" s="61">
        <f t="shared" si="8"/>
      </c>
      <c r="F92" s="56">
        <f t="shared" si="9"/>
      </c>
      <c r="G92" s="57">
        <f t="shared" si="10"/>
      </c>
      <c r="H92" s="58">
        <f t="shared" si="11"/>
      </c>
    </row>
    <row r="93" spans="1:8" ht="15">
      <c r="A93" s="13"/>
      <c r="B93" s="13"/>
      <c r="C93" s="6">
        <f t="shared" si="6"/>
      </c>
      <c r="D93" s="71">
        <f t="shared" si="7"/>
      </c>
      <c r="E93" s="61">
        <f t="shared" si="8"/>
      </c>
      <c r="F93" s="56">
        <f t="shared" si="9"/>
      </c>
      <c r="G93" s="57">
        <f t="shared" si="10"/>
      </c>
      <c r="H93" s="58">
        <f t="shared" si="11"/>
      </c>
    </row>
    <row r="94" spans="1:8" ht="15">
      <c r="A94" s="13"/>
      <c r="B94" s="13"/>
      <c r="C94" s="6">
        <f t="shared" si="6"/>
      </c>
      <c r="D94" s="71">
        <f t="shared" si="7"/>
      </c>
      <c r="E94" s="61">
        <f t="shared" si="8"/>
      </c>
      <c r="F94" s="56">
        <f t="shared" si="9"/>
      </c>
      <c r="G94" s="57">
        <f t="shared" si="10"/>
      </c>
      <c r="H94" s="58">
        <f t="shared" si="11"/>
      </c>
    </row>
    <row r="95" spans="1:8" ht="15">
      <c r="A95" s="13"/>
      <c r="B95" s="13"/>
      <c r="C95" s="6">
        <f t="shared" si="6"/>
      </c>
      <c r="D95" s="71">
        <f t="shared" si="7"/>
      </c>
      <c r="E95" s="61">
        <f t="shared" si="8"/>
      </c>
      <c r="F95" s="56">
        <f t="shared" si="9"/>
      </c>
      <c r="G95" s="57">
        <f t="shared" si="10"/>
      </c>
      <c r="H95" s="58">
        <f t="shared" si="11"/>
      </c>
    </row>
    <row r="96" spans="1:8" ht="15">
      <c r="A96" s="13"/>
      <c r="B96" s="13"/>
      <c r="C96" s="6">
        <f t="shared" si="6"/>
      </c>
      <c r="D96" s="71">
        <f t="shared" si="7"/>
      </c>
      <c r="E96" s="61">
        <f t="shared" si="8"/>
      </c>
      <c r="F96" s="56">
        <f t="shared" si="9"/>
      </c>
      <c r="G96" s="57">
        <f t="shared" si="10"/>
      </c>
      <c r="H96" s="58">
        <f t="shared" si="11"/>
      </c>
    </row>
    <row r="97" spans="1:8" ht="15">
      <c r="A97" s="13"/>
      <c r="B97" s="13"/>
      <c r="C97" s="6">
        <f t="shared" si="6"/>
      </c>
      <c r="D97" s="71">
        <f t="shared" si="7"/>
      </c>
      <c r="E97" s="61">
        <f t="shared" si="8"/>
      </c>
      <c r="F97" s="56">
        <f t="shared" si="9"/>
      </c>
      <c r="G97" s="57">
        <f t="shared" si="10"/>
      </c>
      <c r="H97" s="58">
        <f t="shared" si="11"/>
      </c>
    </row>
    <row r="98" spans="1:8" ht="15">
      <c r="A98" s="13"/>
      <c r="B98" s="13"/>
      <c r="C98" s="6">
        <f t="shared" si="6"/>
      </c>
      <c r="D98" s="71">
        <f t="shared" si="7"/>
      </c>
      <c r="E98" s="61">
        <f t="shared" si="8"/>
      </c>
      <c r="F98" s="56">
        <f t="shared" si="9"/>
      </c>
      <c r="G98" s="57">
        <f t="shared" si="10"/>
      </c>
      <c r="H98" s="58">
        <f t="shared" si="11"/>
      </c>
    </row>
    <row r="99" spans="1:8" ht="15">
      <c r="A99" s="13"/>
      <c r="B99" s="13"/>
      <c r="C99" s="6">
        <f t="shared" si="6"/>
      </c>
      <c r="D99" s="71">
        <f t="shared" si="7"/>
      </c>
      <c r="E99" s="61">
        <f t="shared" si="8"/>
      </c>
      <c r="F99" s="56">
        <f t="shared" si="9"/>
      </c>
      <c r="G99" s="57">
        <f t="shared" si="10"/>
      </c>
      <c r="H99" s="58">
        <f t="shared" si="11"/>
      </c>
    </row>
    <row r="100" spans="1:8" ht="15">
      <c r="A100" s="13"/>
      <c r="B100" s="13"/>
      <c r="C100" s="6">
        <f t="shared" si="6"/>
      </c>
      <c r="D100" s="71">
        <f t="shared" si="7"/>
      </c>
      <c r="E100" s="61">
        <f t="shared" si="8"/>
      </c>
      <c r="F100" s="56">
        <f t="shared" si="9"/>
      </c>
      <c r="G100" s="57">
        <f t="shared" si="10"/>
      </c>
      <c r="H100" s="58">
        <f t="shared" si="11"/>
      </c>
    </row>
    <row r="101" spans="1:8" ht="15">
      <c r="A101" s="13"/>
      <c r="B101" s="13"/>
      <c r="C101" s="6">
        <f t="shared" si="6"/>
      </c>
      <c r="D101" s="71">
        <f t="shared" si="7"/>
      </c>
      <c r="E101" s="61">
        <f t="shared" si="8"/>
      </c>
      <c r="F101" s="56">
        <f t="shared" si="9"/>
      </c>
      <c r="G101" s="57">
        <f t="shared" si="10"/>
      </c>
      <c r="H101" s="58">
        <f t="shared" si="11"/>
      </c>
    </row>
    <row r="102" spans="1:8" ht="15">
      <c r="A102" s="13"/>
      <c r="B102" s="13"/>
      <c r="C102" s="6">
        <f t="shared" si="6"/>
      </c>
      <c r="D102" s="71">
        <f t="shared" si="7"/>
      </c>
      <c r="E102" s="61">
        <f t="shared" si="8"/>
      </c>
      <c r="F102" s="56">
        <f t="shared" si="9"/>
      </c>
      <c r="G102" s="57">
        <f t="shared" si="10"/>
      </c>
      <c r="H102" s="58">
        <f t="shared" si="11"/>
      </c>
    </row>
    <row r="103" spans="1:8" ht="15">
      <c r="A103" s="13"/>
      <c r="B103" s="13"/>
      <c r="C103" s="6">
        <f t="shared" si="6"/>
      </c>
      <c r="D103" s="71">
        <f t="shared" si="7"/>
      </c>
      <c r="E103" s="61">
        <f t="shared" si="8"/>
      </c>
      <c r="F103" s="56">
        <f t="shared" si="9"/>
      </c>
      <c r="G103" s="57">
        <f t="shared" si="10"/>
      </c>
      <c r="H103" s="58">
        <f t="shared" si="11"/>
      </c>
    </row>
    <row r="104" spans="1:8" ht="15">
      <c r="A104" s="13"/>
      <c r="B104" s="13"/>
      <c r="C104" s="6">
        <f t="shared" si="6"/>
      </c>
      <c r="D104" s="71">
        <f t="shared" si="7"/>
      </c>
      <c r="E104" s="61">
        <f t="shared" si="8"/>
      </c>
      <c r="F104" s="56">
        <f t="shared" si="9"/>
      </c>
      <c r="G104" s="57">
        <f t="shared" si="10"/>
      </c>
      <c r="H104" s="58">
        <f t="shared" si="11"/>
      </c>
    </row>
    <row r="105" spans="1:8" ht="15">
      <c r="A105" s="13"/>
      <c r="B105" s="13"/>
      <c r="C105" s="6">
        <f t="shared" si="6"/>
      </c>
      <c r="D105" s="71">
        <f t="shared" si="7"/>
      </c>
      <c r="E105" s="61">
        <f t="shared" si="8"/>
      </c>
      <c r="F105" s="56">
        <f t="shared" si="9"/>
      </c>
      <c r="G105" s="57">
        <f t="shared" si="10"/>
      </c>
      <c r="H105" s="58">
        <f t="shared" si="11"/>
      </c>
    </row>
    <row r="106" spans="1:8" ht="15">
      <c r="A106" s="13"/>
      <c r="B106" s="13"/>
      <c r="C106" s="6">
        <f t="shared" si="6"/>
      </c>
      <c r="D106" s="71">
        <f t="shared" si="7"/>
      </c>
      <c r="E106" s="61">
        <f t="shared" si="8"/>
      </c>
      <c r="F106" s="56">
        <f t="shared" si="9"/>
      </c>
      <c r="G106" s="57">
        <f t="shared" si="10"/>
      </c>
      <c r="H106" s="58">
        <f t="shared" si="11"/>
      </c>
    </row>
    <row r="107" spans="1:8" ht="15">
      <c r="A107" s="13"/>
      <c r="B107" s="13"/>
      <c r="C107" s="6">
        <f t="shared" si="6"/>
      </c>
      <c r="D107" s="71">
        <f t="shared" si="7"/>
      </c>
      <c r="E107" s="61">
        <f t="shared" si="8"/>
      </c>
      <c r="F107" s="56">
        <f t="shared" si="9"/>
      </c>
      <c r="G107" s="57">
        <f t="shared" si="10"/>
      </c>
      <c r="H107" s="58">
        <f t="shared" si="11"/>
      </c>
    </row>
    <row r="108" spans="1:8" ht="15">
      <c r="A108" s="13"/>
      <c r="B108" s="13"/>
      <c r="C108" s="6">
        <f t="shared" si="6"/>
      </c>
      <c r="D108" s="71">
        <f t="shared" si="7"/>
      </c>
      <c r="E108" s="61">
        <f t="shared" si="8"/>
      </c>
      <c r="F108" s="56">
        <f t="shared" si="9"/>
      </c>
      <c r="G108" s="57">
        <f t="shared" si="10"/>
      </c>
      <c r="H108" s="58">
        <f t="shared" si="11"/>
      </c>
    </row>
    <row r="109" spans="1:8" ht="15">
      <c r="A109" s="13"/>
      <c r="B109" s="13"/>
      <c r="C109" s="6">
        <f t="shared" si="6"/>
      </c>
      <c r="D109" s="71">
        <f t="shared" si="7"/>
      </c>
      <c r="E109" s="61">
        <f t="shared" si="8"/>
      </c>
      <c r="F109" s="56">
        <f t="shared" si="9"/>
      </c>
      <c r="G109" s="57">
        <f t="shared" si="10"/>
      </c>
      <c r="H109" s="58">
        <f t="shared" si="11"/>
      </c>
    </row>
    <row r="110" spans="1:8" ht="15">
      <c r="A110" s="13"/>
      <c r="B110" s="13"/>
      <c r="C110" s="6">
        <f t="shared" si="6"/>
      </c>
      <c r="D110" s="71">
        <f t="shared" si="7"/>
      </c>
      <c r="E110" s="61">
        <f t="shared" si="8"/>
      </c>
      <c r="F110" s="56">
        <f t="shared" si="9"/>
      </c>
      <c r="G110" s="57">
        <f t="shared" si="10"/>
      </c>
      <c r="H110" s="58">
        <f t="shared" si="11"/>
      </c>
    </row>
    <row r="111" spans="1:8" ht="15">
      <c r="A111" s="13"/>
      <c r="B111" s="13"/>
      <c r="C111" s="6">
        <f t="shared" si="6"/>
      </c>
      <c r="D111" s="71">
        <f t="shared" si="7"/>
      </c>
      <c r="E111" s="61">
        <f t="shared" si="8"/>
      </c>
      <c r="F111" s="56">
        <f t="shared" si="9"/>
      </c>
      <c r="G111" s="57">
        <f t="shared" si="10"/>
      </c>
      <c r="H111" s="58">
        <f t="shared" si="11"/>
      </c>
    </row>
    <row r="112" spans="1:8" ht="15">
      <c r="A112" s="13"/>
      <c r="B112" s="13"/>
      <c r="C112" s="6">
        <f t="shared" si="6"/>
      </c>
      <c r="D112" s="71">
        <f t="shared" si="7"/>
      </c>
      <c r="E112" s="61">
        <f t="shared" si="8"/>
      </c>
      <c r="F112" s="56">
        <f t="shared" si="9"/>
      </c>
      <c r="G112" s="57">
        <f t="shared" si="10"/>
      </c>
      <c r="H112" s="58">
        <f t="shared" si="11"/>
      </c>
    </row>
    <row r="113" spans="1:8" ht="15">
      <c r="A113" s="13"/>
      <c r="B113" s="13"/>
      <c r="C113" s="6">
        <f t="shared" si="6"/>
      </c>
      <c r="D113" s="71">
        <f t="shared" si="7"/>
      </c>
      <c r="E113" s="61">
        <f t="shared" si="8"/>
      </c>
      <c r="F113" s="56">
        <f t="shared" si="9"/>
      </c>
      <c r="G113" s="57">
        <f t="shared" si="10"/>
      </c>
      <c r="H113" s="58">
        <f t="shared" si="11"/>
      </c>
    </row>
    <row r="114" spans="1:8" ht="15">
      <c r="A114" s="13"/>
      <c r="B114" s="13"/>
      <c r="C114" s="6">
        <f t="shared" si="6"/>
      </c>
      <c r="D114" s="71">
        <f t="shared" si="7"/>
      </c>
      <c r="E114" s="61">
        <f t="shared" si="8"/>
      </c>
      <c r="F114" s="56">
        <f t="shared" si="9"/>
      </c>
      <c r="G114" s="57">
        <f t="shared" si="10"/>
      </c>
      <c r="H114" s="58">
        <f t="shared" si="11"/>
      </c>
    </row>
    <row r="115" spans="1:8" ht="15">
      <c r="A115" s="13"/>
      <c r="B115" s="13"/>
      <c r="C115" s="6">
        <f t="shared" si="6"/>
      </c>
      <c r="D115" s="71">
        <f t="shared" si="7"/>
      </c>
      <c r="E115" s="61">
        <f t="shared" si="8"/>
      </c>
      <c r="F115" s="56">
        <f t="shared" si="9"/>
      </c>
      <c r="G115" s="57">
        <f t="shared" si="10"/>
      </c>
      <c r="H115" s="58">
        <f t="shared" si="11"/>
      </c>
    </row>
    <row r="116" spans="1:8" ht="15">
      <c r="A116" s="13"/>
      <c r="B116" s="13"/>
      <c r="C116" s="6">
        <f t="shared" si="6"/>
      </c>
      <c r="D116" s="71">
        <f t="shared" si="7"/>
      </c>
      <c r="E116" s="61">
        <f t="shared" si="8"/>
      </c>
      <c r="F116" s="56">
        <f t="shared" si="9"/>
      </c>
      <c r="G116" s="57">
        <f t="shared" si="10"/>
      </c>
      <c r="H116" s="58">
        <f t="shared" si="11"/>
      </c>
    </row>
    <row r="117" spans="1:8" ht="15">
      <c r="A117" s="13"/>
      <c r="B117" s="13"/>
      <c r="C117" s="6">
        <f t="shared" si="6"/>
      </c>
      <c r="D117" s="71">
        <f t="shared" si="7"/>
      </c>
      <c r="E117" s="61">
        <f t="shared" si="8"/>
      </c>
      <c r="F117" s="56">
        <f t="shared" si="9"/>
      </c>
      <c r="G117" s="57">
        <f t="shared" si="10"/>
      </c>
      <c r="H117" s="58">
        <f t="shared" si="11"/>
      </c>
    </row>
    <row r="118" spans="1:8" ht="15">
      <c r="A118" s="13"/>
      <c r="B118" s="13"/>
      <c r="C118" s="6">
        <f t="shared" si="6"/>
      </c>
      <c r="D118" s="71">
        <f t="shared" si="7"/>
      </c>
      <c r="E118" s="61">
        <f t="shared" si="8"/>
      </c>
      <c r="F118" s="56">
        <f t="shared" si="9"/>
      </c>
      <c r="G118" s="57">
        <f t="shared" si="10"/>
      </c>
      <c r="H118" s="58">
        <f t="shared" si="11"/>
      </c>
    </row>
    <row r="119" spans="1:8" ht="15">
      <c r="A119" s="13"/>
      <c r="B119" s="13"/>
      <c r="C119" s="6">
        <f t="shared" si="6"/>
      </c>
      <c r="D119" s="71">
        <f t="shared" si="7"/>
      </c>
      <c r="E119" s="61">
        <f t="shared" si="8"/>
      </c>
      <c r="F119" s="56">
        <f t="shared" si="9"/>
      </c>
      <c r="G119" s="57">
        <f t="shared" si="10"/>
      </c>
      <c r="H119" s="58">
        <f t="shared" si="11"/>
      </c>
    </row>
    <row r="120" spans="1:8" ht="15">
      <c r="A120" s="13"/>
      <c r="B120" s="13"/>
      <c r="C120" s="6">
        <f t="shared" si="6"/>
      </c>
      <c r="D120" s="71">
        <f t="shared" si="7"/>
      </c>
      <c r="E120" s="61">
        <f t="shared" si="8"/>
      </c>
      <c r="F120" s="56">
        <f t="shared" si="9"/>
      </c>
      <c r="G120" s="57">
        <f t="shared" si="10"/>
      </c>
      <c r="H120" s="58">
        <f t="shared" si="11"/>
      </c>
    </row>
    <row r="121" spans="1:8" ht="15">
      <c r="A121" s="13"/>
      <c r="B121" s="13"/>
      <c r="C121" s="6">
        <f t="shared" si="6"/>
      </c>
      <c r="D121" s="71">
        <f t="shared" si="7"/>
      </c>
      <c r="E121" s="61">
        <f t="shared" si="8"/>
      </c>
      <c r="F121" s="56">
        <f t="shared" si="9"/>
      </c>
      <c r="G121" s="57">
        <f t="shared" si="10"/>
      </c>
      <c r="H121" s="58">
        <f t="shared" si="11"/>
      </c>
    </row>
    <row r="122" spans="1:8" ht="15">
      <c r="A122" s="13"/>
      <c r="B122" s="13"/>
      <c r="C122" s="6">
        <f t="shared" si="6"/>
      </c>
      <c r="D122" s="71">
        <f t="shared" si="7"/>
      </c>
      <c r="E122" s="61">
        <f t="shared" si="8"/>
      </c>
      <c r="F122" s="56">
        <f t="shared" si="9"/>
      </c>
      <c r="G122" s="57">
        <f t="shared" si="10"/>
      </c>
      <c r="H122" s="58">
        <f t="shared" si="11"/>
      </c>
    </row>
    <row r="123" spans="1:8" ht="15">
      <c r="A123" s="13"/>
      <c r="B123" s="13"/>
      <c r="C123" s="6">
        <f t="shared" si="6"/>
      </c>
      <c r="D123" s="71">
        <f t="shared" si="7"/>
      </c>
      <c r="E123" s="61">
        <f t="shared" si="8"/>
      </c>
      <c r="F123" s="56">
        <f t="shared" si="9"/>
      </c>
      <c r="G123" s="57">
        <f t="shared" si="10"/>
      </c>
      <c r="H123" s="58">
        <f t="shared" si="11"/>
      </c>
    </row>
    <row r="124" spans="1:8" ht="15">
      <c r="A124" s="13"/>
      <c r="B124" s="13"/>
      <c r="C124" s="6">
        <f t="shared" si="6"/>
      </c>
      <c r="D124" s="71">
        <f t="shared" si="7"/>
      </c>
      <c r="E124" s="61">
        <f t="shared" si="8"/>
      </c>
      <c r="F124" s="56">
        <f t="shared" si="9"/>
      </c>
      <c r="G124" s="57">
        <f t="shared" si="10"/>
      </c>
      <c r="H124" s="58">
        <f t="shared" si="11"/>
      </c>
    </row>
    <row r="125" spans="1:8" ht="15">
      <c r="A125" s="13"/>
      <c r="B125" s="13"/>
      <c r="C125" s="6">
        <f t="shared" si="6"/>
      </c>
      <c r="D125" s="71">
        <f t="shared" si="7"/>
      </c>
      <c r="E125" s="61">
        <f t="shared" si="8"/>
      </c>
      <c r="F125" s="56">
        <f t="shared" si="9"/>
      </c>
      <c r="G125" s="57">
        <f t="shared" si="10"/>
      </c>
      <c r="H125" s="58">
        <f t="shared" si="11"/>
      </c>
    </row>
    <row r="126" spans="1:8" ht="15">
      <c r="A126" s="13"/>
      <c r="B126" s="13"/>
      <c r="C126" s="6">
        <f t="shared" si="6"/>
      </c>
      <c r="D126" s="71">
        <f t="shared" si="7"/>
      </c>
      <c r="E126" s="61">
        <f t="shared" si="8"/>
      </c>
      <c r="F126" s="56">
        <f t="shared" si="9"/>
      </c>
      <c r="G126" s="57">
        <f t="shared" si="10"/>
      </c>
      <c r="H126" s="58">
        <f t="shared" si="11"/>
      </c>
    </row>
    <row r="127" spans="1:8" ht="15">
      <c r="A127" s="13"/>
      <c r="B127" s="13"/>
      <c r="C127" s="6">
        <f t="shared" si="6"/>
      </c>
      <c r="D127" s="71">
        <f t="shared" si="7"/>
      </c>
      <c r="E127" s="61">
        <f t="shared" si="8"/>
      </c>
      <c r="F127" s="56">
        <f t="shared" si="9"/>
      </c>
      <c r="G127" s="57">
        <f t="shared" si="10"/>
      </c>
      <c r="H127" s="58">
        <f t="shared" si="11"/>
      </c>
    </row>
    <row r="128" spans="1:8" ht="15">
      <c r="A128" s="13"/>
      <c r="B128" s="13"/>
      <c r="C128" s="6">
        <f t="shared" si="6"/>
      </c>
      <c r="D128" s="71">
        <f t="shared" si="7"/>
      </c>
      <c r="E128" s="61">
        <f t="shared" si="8"/>
      </c>
      <c r="F128" s="56">
        <f t="shared" si="9"/>
      </c>
      <c r="G128" s="57">
        <f t="shared" si="10"/>
      </c>
      <c r="H128" s="58">
        <f t="shared" si="11"/>
      </c>
    </row>
    <row r="129" spans="1:8" ht="15">
      <c r="A129" s="13"/>
      <c r="B129" s="13"/>
      <c r="C129" s="6">
        <f t="shared" si="6"/>
      </c>
      <c r="D129" s="71">
        <f t="shared" si="7"/>
      </c>
      <c r="E129" s="61">
        <f t="shared" si="8"/>
      </c>
      <c r="F129" s="56">
        <f t="shared" si="9"/>
      </c>
      <c r="G129" s="57">
        <f t="shared" si="10"/>
      </c>
      <c r="H129" s="58">
        <f t="shared" si="11"/>
      </c>
    </row>
    <row r="130" spans="1:8" ht="15">
      <c r="A130" s="13"/>
      <c r="B130" s="13"/>
      <c r="C130" s="6">
        <f t="shared" si="6"/>
      </c>
      <c r="D130" s="71">
        <f t="shared" si="7"/>
      </c>
      <c r="E130" s="61">
        <f t="shared" si="8"/>
      </c>
      <c r="F130" s="56">
        <f t="shared" si="9"/>
      </c>
      <c r="G130" s="57">
        <f t="shared" si="10"/>
      </c>
      <c r="H130" s="58">
        <f t="shared" si="11"/>
      </c>
    </row>
    <row r="131" spans="1:8" ht="15">
      <c r="A131" s="13"/>
      <c r="B131" s="13"/>
      <c r="C131" s="6">
        <f t="shared" si="6"/>
      </c>
      <c r="D131" s="71">
        <f t="shared" si="7"/>
      </c>
      <c r="E131" s="61">
        <f t="shared" si="8"/>
      </c>
      <c r="F131" s="56">
        <f t="shared" si="9"/>
      </c>
      <c r="G131" s="57">
        <f t="shared" si="10"/>
      </c>
      <c r="H131" s="58">
        <f t="shared" si="11"/>
      </c>
    </row>
    <row r="132" spans="1:8" ht="15">
      <c r="A132" s="13"/>
      <c r="B132" s="13"/>
      <c r="C132" s="6">
        <f t="shared" si="6"/>
      </c>
      <c r="D132" s="71">
        <f t="shared" si="7"/>
      </c>
      <c r="E132" s="61">
        <f t="shared" si="8"/>
      </c>
      <c r="F132" s="56">
        <f t="shared" si="9"/>
      </c>
      <c r="G132" s="57">
        <f t="shared" si="10"/>
      </c>
      <c r="H132" s="58">
        <f t="shared" si="11"/>
      </c>
    </row>
    <row r="133" spans="1:8" ht="15">
      <c r="A133" s="13"/>
      <c r="B133" s="13"/>
      <c r="C133" s="6">
        <f t="shared" si="6"/>
      </c>
      <c r="D133" s="71">
        <f t="shared" si="7"/>
      </c>
      <c r="E133" s="61">
        <f t="shared" si="8"/>
      </c>
      <c r="F133" s="56">
        <f t="shared" si="9"/>
      </c>
      <c r="G133" s="57">
        <f t="shared" si="10"/>
      </c>
      <c r="H133" s="58">
        <f t="shared" si="11"/>
      </c>
    </row>
    <row r="134" spans="1:8" ht="15">
      <c r="A134" s="13"/>
      <c r="B134" s="13"/>
      <c r="C134" s="6">
        <f t="shared" si="6"/>
      </c>
      <c r="D134" s="71">
        <f t="shared" si="7"/>
      </c>
      <c r="E134" s="61">
        <f t="shared" si="8"/>
      </c>
      <c r="F134" s="56">
        <f t="shared" si="9"/>
      </c>
      <c r="G134" s="57">
        <f t="shared" si="10"/>
      </c>
      <c r="H134" s="58">
        <f t="shared" si="11"/>
      </c>
    </row>
    <row r="135" spans="1:8" ht="15">
      <c r="A135" s="13"/>
      <c r="B135" s="13"/>
      <c r="C135" s="6">
        <f t="shared" si="6"/>
      </c>
      <c r="D135" s="71">
        <f t="shared" si="7"/>
      </c>
      <c r="E135" s="61">
        <f t="shared" si="8"/>
      </c>
      <c r="F135" s="56">
        <f t="shared" si="9"/>
      </c>
      <c r="G135" s="57">
        <f t="shared" si="10"/>
      </c>
      <c r="H135" s="58">
        <f t="shared" si="11"/>
      </c>
    </row>
    <row r="136" spans="1:8" ht="15">
      <c r="A136" s="13"/>
      <c r="B136" s="13"/>
      <c r="C136" s="6">
        <f t="shared" si="6"/>
      </c>
      <c r="D136" s="71">
        <f t="shared" si="7"/>
      </c>
      <c r="E136" s="61">
        <f t="shared" si="8"/>
      </c>
      <c r="F136" s="56">
        <f t="shared" si="9"/>
      </c>
      <c r="G136" s="57">
        <f t="shared" si="10"/>
      </c>
      <c r="H136" s="58">
        <f t="shared" si="11"/>
      </c>
    </row>
    <row r="137" spans="1:8" ht="15">
      <c r="A137" s="13"/>
      <c r="B137" s="13"/>
      <c r="C137" s="6">
        <f t="shared" si="6"/>
      </c>
      <c r="D137" s="71">
        <f t="shared" si="7"/>
      </c>
      <c r="E137" s="61">
        <f t="shared" si="8"/>
      </c>
      <c r="F137" s="56">
        <f t="shared" si="9"/>
      </c>
      <c r="G137" s="57">
        <f t="shared" si="10"/>
      </c>
      <c r="H137" s="58">
        <f t="shared" si="11"/>
      </c>
    </row>
    <row r="138" spans="1:8" ht="15">
      <c r="A138" s="13"/>
      <c r="B138" s="13"/>
      <c r="C138" s="6">
        <f t="shared" si="6"/>
      </c>
      <c r="D138" s="71">
        <f t="shared" si="7"/>
      </c>
      <c r="E138" s="61">
        <f t="shared" si="8"/>
      </c>
      <c r="F138" s="56">
        <f t="shared" si="9"/>
      </c>
      <c r="G138" s="57">
        <f t="shared" si="10"/>
      </c>
      <c r="H138" s="58">
        <f t="shared" si="11"/>
      </c>
    </row>
    <row r="139" spans="1:8" ht="15">
      <c r="A139" s="13"/>
      <c r="B139" s="13"/>
      <c r="C139" s="6">
        <f aca="true" t="shared" si="12" ref="C139:C202">IF(B139=0,"",(1-1.04*EXP(-1.73*($B$7/SQRT($B$6*B139))^(0.734)))^3)</f>
      </c>
      <c r="D139" s="71">
        <f aca="true" t="shared" si="13" ref="D139:D202">_xlfn.IFERROR(A139*C139,"")</f>
      </c>
      <c r="E139" s="61">
        <f aca="true" t="shared" si="14" ref="E139:E202">_xlfn.IFERROR((4/3*$I$10*$B$6^(1/2)*(B139-$J$10)^(3/2)),"")</f>
      </c>
      <c r="F139" s="56">
        <f aca="true" t="shared" si="15" ref="F139:F202">_xlfn.IFERROR((D139-E139)^2,"")</f>
      </c>
      <c r="G139" s="57">
        <f aca="true" t="shared" si="16" ref="G139:G202">IF(D139=0,"",D139)</f>
      </c>
      <c r="H139" s="58">
        <f aca="true" t="shared" si="17" ref="H139:H202">_xlfn.IFERROR((G139-AVERAGE(G$10:G$401))^2,"")</f>
      </c>
    </row>
    <row r="140" spans="1:8" ht="15">
      <c r="A140" s="13"/>
      <c r="B140" s="13"/>
      <c r="C140" s="6">
        <f t="shared" si="12"/>
      </c>
      <c r="D140" s="71">
        <f t="shared" si="13"/>
      </c>
      <c r="E140" s="61">
        <f t="shared" si="14"/>
      </c>
      <c r="F140" s="56">
        <f t="shared" si="15"/>
      </c>
      <c r="G140" s="57">
        <f t="shared" si="16"/>
      </c>
      <c r="H140" s="58">
        <f t="shared" si="17"/>
      </c>
    </row>
    <row r="141" spans="1:8" ht="15">
      <c r="A141" s="13"/>
      <c r="B141" s="13"/>
      <c r="C141" s="6">
        <f t="shared" si="12"/>
      </c>
      <c r="D141" s="71">
        <f t="shared" si="13"/>
      </c>
      <c r="E141" s="61">
        <f t="shared" si="14"/>
      </c>
      <c r="F141" s="56">
        <f t="shared" si="15"/>
      </c>
      <c r="G141" s="57">
        <f t="shared" si="16"/>
      </c>
      <c r="H141" s="58">
        <f t="shared" si="17"/>
      </c>
    </row>
    <row r="142" spans="1:8" ht="15">
      <c r="A142" s="13"/>
      <c r="B142" s="13"/>
      <c r="C142" s="6">
        <f t="shared" si="12"/>
      </c>
      <c r="D142" s="71">
        <f t="shared" si="13"/>
      </c>
      <c r="E142" s="61">
        <f t="shared" si="14"/>
      </c>
      <c r="F142" s="56">
        <f t="shared" si="15"/>
      </c>
      <c r="G142" s="57">
        <f t="shared" si="16"/>
      </c>
      <c r="H142" s="58">
        <f t="shared" si="17"/>
      </c>
    </row>
    <row r="143" spans="1:8" ht="15">
      <c r="A143" s="13"/>
      <c r="B143" s="13"/>
      <c r="C143" s="6">
        <f t="shared" si="12"/>
      </c>
      <c r="D143" s="71">
        <f t="shared" si="13"/>
      </c>
      <c r="E143" s="61">
        <f t="shared" si="14"/>
      </c>
      <c r="F143" s="56">
        <f t="shared" si="15"/>
      </c>
      <c r="G143" s="57">
        <f t="shared" si="16"/>
      </c>
      <c r="H143" s="58">
        <f t="shared" si="17"/>
      </c>
    </row>
    <row r="144" spans="1:8" ht="15">
      <c r="A144" s="13"/>
      <c r="B144" s="13"/>
      <c r="C144" s="6">
        <f t="shared" si="12"/>
      </c>
      <c r="D144" s="71">
        <f t="shared" si="13"/>
      </c>
      <c r="E144" s="61">
        <f t="shared" si="14"/>
      </c>
      <c r="F144" s="56">
        <f t="shared" si="15"/>
      </c>
      <c r="G144" s="57">
        <f t="shared" si="16"/>
      </c>
      <c r="H144" s="58">
        <f t="shared" si="17"/>
      </c>
    </row>
    <row r="145" spans="1:8" ht="15">
      <c r="A145" s="13"/>
      <c r="B145" s="13"/>
      <c r="C145" s="6">
        <f t="shared" si="12"/>
      </c>
      <c r="D145" s="71">
        <f t="shared" si="13"/>
      </c>
      <c r="E145" s="61">
        <f t="shared" si="14"/>
      </c>
      <c r="F145" s="56">
        <f t="shared" si="15"/>
      </c>
      <c r="G145" s="57">
        <f t="shared" si="16"/>
      </c>
      <c r="H145" s="58">
        <f t="shared" si="17"/>
      </c>
    </row>
    <row r="146" spans="1:8" ht="15">
      <c r="A146" s="13"/>
      <c r="B146" s="13"/>
      <c r="C146" s="6">
        <f t="shared" si="12"/>
      </c>
      <c r="D146" s="71">
        <f t="shared" si="13"/>
      </c>
      <c r="E146" s="61">
        <f t="shared" si="14"/>
      </c>
      <c r="F146" s="56">
        <f t="shared" si="15"/>
      </c>
      <c r="G146" s="57">
        <f t="shared" si="16"/>
      </c>
      <c r="H146" s="58">
        <f t="shared" si="17"/>
      </c>
    </row>
    <row r="147" spans="1:8" ht="15">
      <c r="A147" s="13"/>
      <c r="B147" s="13"/>
      <c r="C147" s="6">
        <f t="shared" si="12"/>
      </c>
      <c r="D147" s="71">
        <f t="shared" si="13"/>
      </c>
      <c r="E147" s="61">
        <f t="shared" si="14"/>
      </c>
      <c r="F147" s="56">
        <f t="shared" si="15"/>
      </c>
      <c r="G147" s="57">
        <f t="shared" si="16"/>
      </c>
      <c r="H147" s="58">
        <f t="shared" si="17"/>
      </c>
    </row>
    <row r="148" spans="1:8" ht="15">
      <c r="A148" s="13"/>
      <c r="B148" s="13"/>
      <c r="C148" s="6">
        <f t="shared" si="12"/>
      </c>
      <c r="D148" s="71">
        <f t="shared" si="13"/>
      </c>
      <c r="E148" s="61">
        <f t="shared" si="14"/>
      </c>
      <c r="F148" s="56">
        <f t="shared" si="15"/>
      </c>
      <c r="G148" s="57">
        <f t="shared" si="16"/>
      </c>
      <c r="H148" s="58">
        <f t="shared" si="17"/>
      </c>
    </row>
    <row r="149" spans="1:8" ht="15">
      <c r="A149" s="13"/>
      <c r="B149" s="13"/>
      <c r="C149" s="6">
        <f t="shared" si="12"/>
      </c>
      <c r="D149" s="71">
        <f t="shared" si="13"/>
      </c>
      <c r="E149" s="61">
        <f t="shared" si="14"/>
      </c>
      <c r="F149" s="56">
        <f t="shared" si="15"/>
      </c>
      <c r="G149" s="57">
        <f t="shared" si="16"/>
      </c>
      <c r="H149" s="58">
        <f t="shared" si="17"/>
      </c>
    </row>
    <row r="150" spans="1:8" ht="15">
      <c r="A150" s="13"/>
      <c r="B150" s="13"/>
      <c r="C150" s="6">
        <f t="shared" si="12"/>
      </c>
      <c r="D150" s="71">
        <f t="shared" si="13"/>
      </c>
      <c r="E150" s="61">
        <f t="shared" si="14"/>
      </c>
      <c r="F150" s="56">
        <f t="shared" si="15"/>
      </c>
      <c r="G150" s="57">
        <f t="shared" si="16"/>
      </c>
      <c r="H150" s="58">
        <f t="shared" si="17"/>
      </c>
    </row>
    <row r="151" spans="1:8" ht="15">
      <c r="A151" s="13"/>
      <c r="B151" s="13"/>
      <c r="C151" s="6">
        <f t="shared" si="12"/>
      </c>
      <c r="D151" s="71">
        <f t="shared" si="13"/>
      </c>
      <c r="E151" s="61">
        <f t="shared" si="14"/>
      </c>
      <c r="F151" s="56">
        <f t="shared" si="15"/>
      </c>
      <c r="G151" s="57">
        <f t="shared" si="16"/>
      </c>
      <c r="H151" s="58">
        <f t="shared" si="17"/>
      </c>
    </row>
    <row r="152" spans="1:8" ht="15">
      <c r="A152" s="13"/>
      <c r="B152" s="13"/>
      <c r="C152" s="6">
        <f t="shared" si="12"/>
      </c>
      <c r="D152" s="71">
        <f t="shared" si="13"/>
      </c>
      <c r="E152" s="61">
        <f t="shared" si="14"/>
      </c>
      <c r="F152" s="56">
        <f t="shared" si="15"/>
      </c>
      <c r="G152" s="57">
        <f t="shared" si="16"/>
      </c>
      <c r="H152" s="58">
        <f t="shared" si="17"/>
      </c>
    </row>
    <row r="153" spans="1:8" ht="15">
      <c r="A153" s="13"/>
      <c r="B153" s="13"/>
      <c r="C153" s="6">
        <f t="shared" si="12"/>
      </c>
      <c r="D153" s="71">
        <f t="shared" si="13"/>
      </c>
      <c r="E153" s="61">
        <f t="shared" si="14"/>
      </c>
      <c r="F153" s="56">
        <f t="shared" si="15"/>
      </c>
      <c r="G153" s="57">
        <f t="shared" si="16"/>
      </c>
      <c r="H153" s="58">
        <f t="shared" si="17"/>
      </c>
    </row>
    <row r="154" spans="1:8" ht="15">
      <c r="A154" s="13"/>
      <c r="B154" s="13"/>
      <c r="C154" s="6">
        <f t="shared" si="12"/>
      </c>
      <c r="D154" s="71">
        <f t="shared" si="13"/>
      </c>
      <c r="E154" s="61">
        <f t="shared" si="14"/>
      </c>
      <c r="F154" s="56">
        <f t="shared" si="15"/>
      </c>
      <c r="G154" s="57">
        <f t="shared" si="16"/>
      </c>
      <c r="H154" s="58">
        <f t="shared" si="17"/>
      </c>
    </row>
    <row r="155" spans="1:8" ht="15">
      <c r="A155" s="13"/>
      <c r="B155" s="13"/>
      <c r="C155" s="6">
        <f t="shared" si="12"/>
      </c>
      <c r="D155" s="71">
        <f t="shared" si="13"/>
      </c>
      <c r="E155" s="61">
        <f t="shared" si="14"/>
      </c>
      <c r="F155" s="56">
        <f t="shared" si="15"/>
      </c>
      <c r="G155" s="57">
        <f t="shared" si="16"/>
      </c>
      <c r="H155" s="58">
        <f t="shared" si="17"/>
      </c>
    </row>
    <row r="156" spans="1:8" ht="15">
      <c r="A156" s="13"/>
      <c r="B156" s="13"/>
      <c r="C156" s="6">
        <f t="shared" si="12"/>
      </c>
      <c r="D156" s="71">
        <f t="shared" si="13"/>
      </c>
      <c r="E156" s="61">
        <f t="shared" si="14"/>
      </c>
      <c r="F156" s="56">
        <f t="shared" si="15"/>
      </c>
      <c r="G156" s="57">
        <f t="shared" si="16"/>
      </c>
      <c r="H156" s="58">
        <f t="shared" si="17"/>
      </c>
    </row>
    <row r="157" spans="1:8" ht="15">
      <c r="A157" s="13"/>
      <c r="B157" s="13"/>
      <c r="C157" s="6">
        <f t="shared" si="12"/>
      </c>
      <c r="D157" s="71">
        <f t="shared" si="13"/>
      </c>
      <c r="E157" s="61">
        <f t="shared" si="14"/>
      </c>
      <c r="F157" s="56">
        <f t="shared" si="15"/>
      </c>
      <c r="G157" s="57">
        <f t="shared" si="16"/>
      </c>
      <c r="H157" s="58">
        <f t="shared" si="17"/>
      </c>
    </row>
    <row r="158" spans="1:8" ht="15">
      <c r="A158" s="13"/>
      <c r="B158" s="13"/>
      <c r="C158" s="6">
        <f t="shared" si="12"/>
      </c>
      <c r="D158" s="71">
        <f t="shared" si="13"/>
      </c>
      <c r="E158" s="61">
        <f t="shared" si="14"/>
      </c>
      <c r="F158" s="56">
        <f t="shared" si="15"/>
      </c>
      <c r="G158" s="57">
        <f t="shared" si="16"/>
      </c>
      <c r="H158" s="58">
        <f t="shared" si="17"/>
      </c>
    </row>
    <row r="159" spans="1:8" ht="15">
      <c r="A159" s="13"/>
      <c r="B159" s="13"/>
      <c r="C159" s="6">
        <f t="shared" si="12"/>
      </c>
      <c r="D159" s="71">
        <f t="shared" si="13"/>
      </c>
      <c r="E159" s="61">
        <f t="shared" si="14"/>
      </c>
      <c r="F159" s="56">
        <f t="shared" si="15"/>
      </c>
      <c r="G159" s="57">
        <f t="shared" si="16"/>
      </c>
      <c r="H159" s="58">
        <f t="shared" si="17"/>
      </c>
    </row>
    <row r="160" spans="1:8" ht="15">
      <c r="A160" s="13"/>
      <c r="B160" s="13"/>
      <c r="C160" s="6">
        <f t="shared" si="12"/>
      </c>
      <c r="D160" s="71">
        <f t="shared" si="13"/>
      </c>
      <c r="E160" s="61">
        <f t="shared" si="14"/>
      </c>
      <c r="F160" s="56">
        <f t="shared" si="15"/>
      </c>
      <c r="G160" s="57">
        <f t="shared" si="16"/>
      </c>
      <c r="H160" s="58">
        <f t="shared" si="17"/>
      </c>
    </row>
    <row r="161" spans="1:8" ht="15">
      <c r="A161" s="13"/>
      <c r="B161" s="13"/>
      <c r="C161" s="6">
        <f t="shared" si="12"/>
      </c>
      <c r="D161" s="71">
        <f t="shared" si="13"/>
      </c>
      <c r="E161" s="61">
        <f t="shared" si="14"/>
      </c>
      <c r="F161" s="56">
        <f t="shared" si="15"/>
      </c>
      <c r="G161" s="57">
        <f t="shared" si="16"/>
      </c>
      <c r="H161" s="58">
        <f t="shared" si="17"/>
      </c>
    </row>
    <row r="162" spans="1:8" ht="15">
      <c r="A162" s="13"/>
      <c r="B162" s="13"/>
      <c r="C162" s="6">
        <f t="shared" si="12"/>
      </c>
      <c r="D162" s="71">
        <f t="shared" si="13"/>
      </c>
      <c r="E162" s="61">
        <f t="shared" si="14"/>
      </c>
      <c r="F162" s="56">
        <f t="shared" si="15"/>
      </c>
      <c r="G162" s="57">
        <f t="shared" si="16"/>
      </c>
      <c r="H162" s="58">
        <f t="shared" si="17"/>
      </c>
    </row>
    <row r="163" spans="1:8" ht="15">
      <c r="A163" s="13"/>
      <c r="B163" s="13"/>
      <c r="C163" s="6">
        <f t="shared" si="12"/>
      </c>
      <c r="D163" s="71">
        <f t="shared" si="13"/>
      </c>
      <c r="E163" s="61">
        <f t="shared" si="14"/>
      </c>
      <c r="F163" s="56">
        <f t="shared" si="15"/>
      </c>
      <c r="G163" s="57">
        <f t="shared" si="16"/>
      </c>
      <c r="H163" s="58">
        <f t="shared" si="17"/>
      </c>
    </row>
    <row r="164" spans="1:8" ht="15">
      <c r="A164" s="13"/>
      <c r="B164" s="13"/>
      <c r="C164" s="6">
        <f t="shared" si="12"/>
      </c>
      <c r="D164" s="71">
        <f t="shared" si="13"/>
      </c>
      <c r="E164" s="61">
        <f t="shared" si="14"/>
      </c>
      <c r="F164" s="56">
        <f t="shared" si="15"/>
      </c>
      <c r="G164" s="57">
        <f t="shared" si="16"/>
      </c>
      <c r="H164" s="58">
        <f t="shared" si="17"/>
      </c>
    </row>
    <row r="165" spans="1:8" ht="15">
      <c r="A165" s="13"/>
      <c r="B165" s="13"/>
      <c r="C165" s="6">
        <f t="shared" si="12"/>
      </c>
      <c r="D165" s="71">
        <f t="shared" si="13"/>
      </c>
      <c r="E165" s="61">
        <f t="shared" si="14"/>
      </c>
      <c r="F165" s="56">
        <f t="shared" si="15"/>
      </c>
      <c r="G165" s="57">
        <f t="shared" si="16"/>
      </c>
      <c r="H165" s="58">
        <f t="shared" si="17"/>
      </c>
    </row>
    <row r="166" spans="1:8" ht="15">
      <c r="A166" s="13"/>
      <c r="B166" s="13"/>
      <c r="C166" s="6">
        <f t="shared" si="12"/>
      </c>
      <c r="D166" s="71">
        <f t="shared" si="13"/>
      </c>
      <c r="E166" s="61">
        <f t="shared" si="14"/>
      </c>
      <c r="F166" s="56">
        <f t="shared" si="15"/>
      </c>
      <c r="G166" s="57">
        <f t="shared" si="16"/>
      </c>
      <c r="H166" s="58">
        <f t="shared" si="17"/>
      </c>
    </row>
    <row r="167" spans="1:8" ht="15">
      <c r="A167" s="13"/>
      <c r="B167" s="13"/>
      <c r="C167" s="6">
        <f t="shared" si="12"/>
      </c>
      <c r="D167" s="71">
        <f t="shared" si="13"/>
      </c>
      <c r="E167" s="61">
        <f t="shared" si="14"/>
      </c>
      <c r="F167" s="56">
        <f t="shared" si="15"/>
      </c>
      <c r="G167" s="57">
        <f t="shared" si="16"/>
      </c>
      <c r="H167" s="58">
        <f t="shared" si="17"/>
      </c>
    </row>
    <row r="168" spans="1:8" ht="15">
      <c r="A168" s="13"/>
      <c r="B168" s="13"/>
      <c r="C168" s="6">
        <f t="shared" si="12"/>
      </c>
      <c r="D168" s="71">
        <f t="shared" si="13"/>
      </c>
      <c r="E168" s="61">
        <f t="shared" si="14"/>
      </c>
      <c r="F168" s="56">
        <f t="shared" si="15"/>
      </c>
      <c r="G168" s="57">
        <f t="shared" si="16"/>
      </c>
      <c r="H168" s="58">
        <f t="shared" si="17"/>
      </c>
    </row>
    <row r="169" spans="1:8" ht="15">
      <c r="A169" s="13"/>
      <c r="B169" s="13"/>
      <c r="C169" s="6">
        <f t="shared" si="12"/>
      </c>
      <c r="D169" s="71">
        <f t="shared" si="13"/>
      </c>
      <c r="E169" s="61">
        <f t="shared" si="14"/>
      </c>
      <c r="F169" s="56">
        <f t="shared" si="15"/>
      </c>
      <c r="G169" s="57">
        <f t="shared" si="16"/>
      </c>
      <c r="H169" s="58">
        <f t="shared" si="17"/>
      </c>
    </row>
    <row r="170" spans="1:8" ht="15">
      <c r="A170" s="13"/>
      <c r="B170" s="13"/>
      <c r="C170" s="6">
        <f t="shared" si="12"/>
      </c>
      <c r="D170" s="71">
        <f t="shared" si="13"/>
      </c>
      <c r="E170" s="61">
        <f t="shared" si="14"/>
      </c>
      <c r="F170" s="56">
        <f t="shared" si="15"/>
      </c>
      <c r="G170" s="57">
        <f t="shared" si="16"/>
      </c>
      <c r="H170" s="58">
        <f t="shared" si="17"/>
      </c>
    </row>
    <row r="171" spans="1:8" ht="15">
      <c r="A171" s="13"/>
      <c r="B171" s="13"/>
      <c r="C171" s="6">
        <f t="shared" si="12"/>
      </c>
      <c r="D171" s="71">
        <f t="shared" si="13"/>
      </c>
      <c r="E171" s="61">
        <f t="shared" si="14"/>
      </c>
      <c r="F171" s="56">
        <f t="shared" si="15"/>
      </c>
      <c r="G171" s="57">
        <f t="shared" si="16"/>
      </c>
      <c r="H171" s="58">
        <f t="shared" si="17"/>
      </c>
    </row>
    <row r="172" spans="1:8" ht="15">
      <c r="A172" s="13"/>
      <c r="B172" s="13"/>
      <c r="C172" s="6">
        <f t="shared" si="12"/>
      </c>
      <c r="D172" s="71">
        <f t="shared" si="13"/>
      </c>
      <c r="E172" s="61">
        <f t="shared" si="14"/>
      </c>
      <c r="F172" s="56">
        <f t="shared" si="15"/>
      </c>
      <c r="G172" s="57">
        <f t="shared" si="16"/>
      </c>
      <c r="H172" s="58">
        <f t="shared" si="17"/>
      </c>
    </row>
    <row r="173" spans="1:8" ht="15">
      <c r="A173" s="13"/>
      <c r="B173" s="13"/>
      <c r="C173" s="6">
        <f t="shared" si="12"/>
      </c>
      <c r="D173" s="71">
        <f t="shared" si="13"/>
      </c>
      <c r="E173" s="61">
        <f t="shared" si="14"/>
      </c>
      <c r="F173" s="56">
        <f t="shared" si="15"/>
      </c>
      <c r="G173" s="57">
        <f t="shared" si="16"/>
      </c>
      <c r="H173" s="58">
        <f t="shared" si="17"/>
      </c>
    </row>
    <row r="174" spans="1:8" ht="15">
      <c r="A174" s="13"/>
      <c r="B174" s="13"/>
      <c r="C174" s="6">
        <f t="shared" si="12"/>
      </c>
      <c r="D174" s="71">
        <f t="shared" si="13"/>
      </c>
      <c r="E174" s="61">
        <f t="shared" si="14"/>
      </c>
      <c r="F174" s="56">
        <f t="shared" si="15"/>
      </c>
      <c r="G174" s="57">
        <f t="shared" si="16"/>
      </c>
      <c r="H174" s="58">
        <f t="shared" si="17"/>
      </c>
    </row>
    <row r="175" spans="1:8" ht="15">
      <c r="A175" s="13"/>
      <c r="B175" s="13"/>
      <c r="C175" s="6">
        <f t="shared" si="12"/>
      </c>
      <c r="D175" s="71">
        <f t="shared" si="13"/>
      </c>
      <c r="E175" s="61">
        <f t="shared" si="14"/>
      </c>
      <c r="F175" s="56">
        <f t="shared" si="15"/>
      </c>
      <c r="G175" s="57">
        <f t="shared" si="16"/>
      </c>
      <c r="H175" s="58">
        <f t="shared" si="17"/>
      </c>
    </row>
    <row r="176" spans="1:8" ht="15">
      <c r="A176" s="13"/>
      <c r="B176" s="13"/>
      <c r="C176" s="6">
        <f t="shared" si="12"/>
      </c>
      <c r="D176" s="71">
        <f t="shared" si="13"/>
      </c>
      <c r="E176" s="61">
        <f t="shared" si="14"/>
      </c>
      <c r="F176" s="56">
        <f t="shared" si="15"/>
      </c>
      <c r="G176" s="57">
        <f t="shared" si="16"/>
      </c>
      <c r="H176" s="58">
        <f t="shared" si="17"/>
      </c>
    </row>
    <row r="177" spans="1:8" ht="15">
      <c r="A177" s="13"/>
      <c r="B177" s="13"/>
      <c r="C177" s="6">
        <f t="shared" si="12"/>
      </c>
      <c r="D177" s="71">
        <f t="shared" si="13"/>
      </c>
      <c r="E177" s="61">
        <f t="shared" si="14"/>
      </c>
      <c r="F177" s="56">
        <f t="shared" si="15"/>
      </c>
      <c r="G177" s="57">
        <f t="shared" si="16"/>
      </c>
      <c r="H177" s="58">
        <f t="shared" si="17"/>
      </c>
    </row>
    <row r="178" spans="1:8" ht="15">
      <c r="A178" s="13"/>
      <c r="B178" s="13"/>
      <c r="C178" s="6">
        <f t="shared" si="12"/>
      </c>
      <c r="D178" s="71">
        <f t="shared" si="13"/>
      </c>
      <c r="E178" s="61">
        <f t="shared" si="14"/>
      </c>
      <c r="F178" s="56">
        <f t="shared" si="15"/>
      </c>
      <c r="G178" s="57">
        <f t="shared" si="16"/>
      </c>
      <c r="H178" s="58">
        <f t="shared" si="17"/>
      </c>
    </row>
    <row r="179" spans="1:8" ht="15">
      <c r="A179" s="13"/>
      <c r="B179" s="13"/>
      <c r="C179" s="6">
        <f t="shared" si="12"/>
      </c>
      <c r="D179" s="71">
        <f t="shared" si="13"/>
      </c>
      <c r="E179" s="61">
        <f t="shared" si="14"/>
      </c>
      <c r="F179" s="56">
        <f t="shared" si="15"/>
      </c>
      <c r="G179" s="57">
        <f t="shared" si="16"/>
      </c>
      <c r="H179" s="58">
        <f t="shared" si="17"/>
      </c>
    </row>
    <row r="180" spans="1:8" ht="15">
      <c r="A180" s="13"/>
      <c r="B180" s="13"/>
      <c r="C180" s="6">
        <f t="shared" si="12"/>
      </c>
      <c r="D180" s="71">
        <f t="shared" si="13"/>
      </c>
      <c r="E180" s="61">
        <f t="shared" si="14"/>
      </c>
      <c r="F180" s="56">
        <f t="shared" si="15"/>
      </c>
      <c r="G180" s="57">
        <f t="shared" si="16"/>
      </c>
      <c r="H180" s="58">
        <f t="shared" si="17"/>
      </c>
    </row>
    <row r="181" spans="1:8" ht="15">
      <c r="A181" s="13"/>
      <c r="B181" s="13"/>
      <c r="C181" s="6">
        <f t="shared" si="12"/>
      </c>
      <c r="D181" s="71">
        <f t="shared" si="13"/>
      </c>
      <c r="E181" s="61">
        <f t="shared" si="14"/>
      </c>
      <c r="F181" s="56">
        <f t="shared" si="15"/>
      </c>
      <c r="G181" s="57">
        <f t="shared" si="16"/>
      </c>
      <c r="H181" s="58">
        <f t="shared" si="17"/>
      </c>
    </row>
    <row r="182" spans="1:8" ht="15">
      <c r="A182" s="13"/>
      <c r="B182" s="13"/>
      <c r="C182" s="6">
        <f t="shared" si="12"/>
      </c>
      <c r="D182" s="71">
        <f t="shared" si="13"/>
      </c>
      <c r="E182" s="61">
        <f t="shared" si="14"/>
      </c>
      <c r="F182" s="56">
        <f t="shared" si="15"/>
      </c>
      <c r="G182" s="57">
        <f t="shared" si="16"/>
      </c>
      <c r="H182" s="58">
        <f t="shared" si="17"/>
      </c>
    </row>
    <row r="183" spans="1:8" ht="15">
      <c r="A183" s="13"/>
      <c r="B183" s="13"/>
      <c r="C183" s="6">
        <f t="shared" si="12"/>
      </c>
      <c r="D183" s="71">
        <f t="shared" si="13"/>
      </c>
      <c r="E183" s="61">
        <f t="shared" si="14"/>
      </c>
      <c r="F183" s="56">
        <f t="shared" si="15"/>
      </c>
      <c r="G183" s="57">
        <f t="shared" si="16"/>
      </c>
      <c r="H183" s="58">
        <f t="shared" si="17"/>
      </c>
    </row>
    <row r="184" spans="1:8" ht="15">
      <c r="A184" s="13"/>
      <c r="B184" s="13"/>
      <c r="C184" s="6">
        <f t="shared" si="12"/>
      </c>
      <c r="D184" s="71">
        <f t="shared" si="13"/>
      </c>
      <c r="E184" s="61">
        <f t="shared" si="14"/>
      </c>
      <c r="F184" s="56">
        <f t="shared" si="15"/>
      </c>
      <c r="G184" s="57">
        <f t="shared" si="16"/>
      </c>
      <c r="H184" s="58">
        <f t="shared" si="17"/>
      </c>
    </row>
    <row r="185" spans="1:8" ht="15">
      <c r="A185" s="13"/>
      <c r="B185" s="13"/>
      <c r="C185" s="6">
        <f t="shared" si="12"/>
      </c>
      <c r="D185" s="71">
        <f t="shared" si="13"/>
      </c>
      <c r="E185" s="61">
        <f t="shared" si="14"/>
      </c>
      <c r="F185" s="56">
        <f t="shared" si="15"/>
      </c>
      <c r="G185" s="57">
        <f t="shared" si="16"/>
      </c>
      <c r="H185" s="58">
        <f t="shared" si="17"/>
      </c>
    </row>
    <row r="186" spans="1:8" ht="15">
      <c r="A186" s="13"/>
      <c r="B186" s="13"/>
      <c r="C186" s="6">
        <f t="shared" si="12"/>
      </c>
      <c r="D186" s="71">
        <f t="shared" si="13"/>
      </c>
      <c r="E186" s="61">
        <f t="shared" si="14"/>
      </c>
      <c r="F186" s="56">
        <f t="shared" si="15"/>
      </c>
      <c r="G186" s="57">
        <f t="shared" si="16"/>
      </c>
      <c r="H186" s="58">
        <f t="shared" si="17"/>
      </c>
    </row>
    <row r="187" spans="1:8" ht="15">
      <c r="A187" s="13"/>
      <c r="B187" s="13"/>
      <c r="C187" s="6">
        <f t="shared" si="12"/>
      </c>
      <c r="D187" s="71">
        <f t="shared" si="13"/>
      </c>
      <c r="E187" s="61">
        <f t="shared" si="14"/>
      </c>
      <c r="F187" s="56">
        <f t="shared" si="15"/>
      </c>
      <c r="G187" s="57">
        <f t="shared" si="16"/>
      </c>
      <c r="H187" s="58">
        <f t="shared" si="17"/>
      </c>
    </row>
    <row r="188" spans="1:8" ht="15">
      <c r="A188" s="13"/>
      <c r="B188" s="13"/>
      <c r="C188" s="6">
        <f t="shared" si="12"/>
      </c>
      <c r="D188" s="71">
        <f t="shared" si="13"/>
      </c>
      <c r="E188" s="61">
        <f t="shared" si="14"/>
      </c>
      <c r="F188" s="56">
        <f t="shared" si="15"/>
      </c>
      <c r="G188" s="57">
        <f t="shared" si="16"/>
      </c>
      <c r="H188" s="58">
        <f t="shared" si="17"/>
      </c>
    </row>
    <row r="189" spans="1:8" ht="15">
      <c r="A189" s="13"/>
      <c r="B189" s="13"/>
      <c r="C189" s="6">
        <f t="shared" si="12"/>
      </c>
      <c r="D189" s="71">
        <f t="shared" si="13"/>
      </c>
      <c r="E189" s="61">
        <f t="shared" si="14"/>
      </c>
      <c r="F189" s="56">
        <f t="shared" si="15"/>
      </c>
      <c r="G189" s="57">
        <f t="shared" si="16"/>
      </c>
      <c r="H189" s="58">
        <f t="shared" si="17"/>
      </c>
    </row>
    <row r="190" spans="1:8" ht="15">
      <c r="A190" s="13"/>
      <c r="B190" s="13"/>
      <c r="C190" s="6">
        <f t="shared" si="12"/>
      </c>
      <c r="D190" s="71">
        <f t="shared" si="13"/>
      </c>
      <c r="E190" s="61">
        <f t="shared" si="14"/>
      </c>
      <c r="F190" s="56">
        <f t="shared" si="15"/>
      </c>
      <c r="G190" s="57">
        <f t="shared" si="16"/>
      </c>
      <c r="H190" s="58">
        <f t="shared" si="17"/>
      </c>
    </row>
    <row r="191" spans="1:8" ht="15">
      <c r="A191" s="13"/>
      <c r="B191" s="13"/>
      <c r="C191" s="6">
        <f t="shared" si="12"/>
      </c>
      <c r="D191" s="71">
        <f t="shared" si="13"/>
      </c>
      <c r="E191" s="61">
        <f t="shared" si="14"/>
      </c>
      <c r="F191" s="56">
        <f t="shared" si="15"/>
      </c>
      <c r="G191" s="57">
        <f t="shared" si="16"/>
      </c>
      <c r="H191" s="58">
        <f t="shared" si="17"/>
      </c>
    </row>
    <row r="192" spans="1:8" ht="15">
      <c r="A192" s="13"/>
      <c r="B192" s="13"/>
      <c r="C192" s="6">
        <f t="shared" si="12"/>
      </c>
      <c r="D192" s="71">
        <f t="shared" si="13"/>
      </c>
      <c r="E192" s="61">
        <f t="shared" si="14"/>
      </c>
      <c r="F192" s="56">
        <f t="shared" si="15"/>
      </c>
      <c r="G192" s="57">
        <f t="shared" si="16"/>
      </c>
      <c r="H192" s="58">
        <f t="shared" si="17"/>
      </c>
    </row>
    <row r="193" spans="1:8" ht="15">
      <c r="A193" s="13"/>
      <c r="B193" s="13"/>
      <c r="C193" s="6">
        <f t="shared" si="12"/>
      </c>
      <c r="D193" s="71">
        <f t="shared" si="13"/>
      </c>
      <c r="E193" s="61">
        <f t="shared" si="14"/>
      </c>
      <c r="F193" s="56">
        <f t="shared" si="15"/>
      </c>
      <c r="G193" s="57">
        <f t="shared" si="16"/>
      </c>
      <c r="H193" s="58">
        <f t="shared" si="17"/>
      </c>
    </row>
    <row r="194" spans="1:8" ht="15">
      <c r="A194" s="13"/>
      <c r="B194" s="13"/>
      <c r="C194" s="6">
        <f t="shared" si="12"/>
      </c>
      <c r="D194" s="71">
        <f t="shared" si="13"/>
      </c>
      <c r="E194" s="61">
        <f t="shared" si="14"/>
      </c>
      <c r="F194" s="56">
        <f t="shared" si="15"/>
      </c>
      <c r="G194" s="57">
        <f t="shared" si="16"/>
      </c>
      <c r="H194" s="58">
        <f t="shared" si="17"/>
      </c>
    </row>
    <row r="195" spans="1:8" ht="15">
      <c r="A195" s="13"/>
      <c r="B195" s="13"/>
      <c r="C195" s="6">
        <f t="shared" si="12"/>
      </c>
      <c r="D195" s="71">
        <f t="shared" si="13"/>
      </c>
      <c r="E195" s="61">
        <f t="shared" si="14"/>
      </c>
      <c r="F195" s="56">
        <f t="shared" si="15"/>
      </c>
      <c r="G195" s="57">
        <f t="shared" si="16"/>
      </c>
      <c r="H195" s="58">
        <f t="shared" si="17"/>
      </c>
    </row>
    <row r="196" spans="1:8" ht="15">
      <c r="A196" s="13"/>
      <c r="B196" s="13"/>
      <c r="C196" s="6">
        <f t="shared" si="12"/>
      </c>
      <c r="D196" s="71">
        <f t="shared" si="13"/>
      </c>
      <c r="E196" s="61">
        <f t="shared" si="14"/>
      </c>
      <c r="F196" s="56">
        <f t="shared" si="15"/>
      </c>
      <c r="G196" s="57">
        <f t="shared" si="16"/>
      </c>
      <c r="H196" s="58">
        <f t="shared" si="17"/>
      </c>
    </row>
    <row r="197" spans="1:8" ht="15">
      <c r="A197" s="13"/>
      <c r="B197" s="13"/>
      <c r="C197" s="6">
        <f t="shared" si="12"/>
      </c>
      <c r="D197" s="71">
        <f t="shared" si="13"/>
      </c>
      <c r="E197" s="61">
        <f t="shared" si="14"/>
      </c>
      <c r="F197" s="56">
        <f t="shared" si="15"/>
      </c>
      <c r="G197" s="57">
        <f t="shared" si="16"/>
      </c>
      <c r="H197" s="58">
        <f t="shared" si="17"/>
      </c>
    </row>
    <row r="198" spans="1:8" ht="15">
      <c r="A198" s="13"/>
      <c r="B198" s="13"/>
      <c r="C198" s="6">
        <f t="shared" si="12"/>
      </c>
      <c r="D198" s="71">
        <f t="shared" si="13"/>
      </c>
      <c r="E198" s="61">
        <f t="shared" si="14"/>
      </c>
      <c r="F198" s="56">
        <f t="shared" si="15"/>
      </c>
      <c r="G198" s="57">
        <f t="shared" si="16"/>
      </c>
      <c r="H198" s="58">
        <f t="shared" si="17"/>
      </c>
    </row>
    <row r="199" spans="1:8" ht="15">
      <c r="A199" s="13"/>
      <c r="B199" s="13"/>
      <c r="C199" s="6">
        <f t="shared" si="12"/>
      </c>
      <c r="D199" s="71">
        <f t="shared" si="13"/>
      </c>
      <c r="E199" s="61">
        <f t="shared" si="14"/>
      </c>
      <c r="F199" s="56">
        <f t="shared" si="15"/>
      </c>
      <c r="G199" s="57">
        <f t="shared" si="16"/>
      </c>
      <c r="H199" s="58">
        <f t="shared" si="17"/>
      </c>
    </row>
    <row r="200" spans="1:8" ht="15">
      <c r="A200" s="13"/>
      <c r="B200" s="13"/>
      <c r="C200" s="6">
        <f t="shared" si="12"/>
      </c>
      <c r="D200" s="71">
        <f t="shared" si="13"/>
      </c>
      <c r="E200" s="61">
        <f t="shared" si="14"/>
      </c>
      <c r="F200" s="56">
        <f t="shared" si="15"/>
      </c>
      <c r="G200" s="57">
        <f t="shared" si="16"/>
      </c>
      <c r="H200" s="58">
        <f t="shared" si="17"/>
      </c>
    </row>
    <row r="201" spans="1:8" ht="15">
      <c r="A201" s="13"/>
      <c r="B201" s="13"/>
      <c r="C201" s="6">
        <f t="shared" si="12"/>
      </c>
      <c r="D201" s="71">
        <f t="shared" si="13"/>
      </c>
      <c r="E201" s="61">
        <f t="shared" si="14"/>
      </c>
      <c r="F201" s="56">
        <f t="shared" si="15"/>
      </c>
      <c r="G201" s="57">
        <f t="shared" si="16"/>
      </c>
      <c r="H201" s="58">
        <f t="shared" si="17"/>
      </c>
    </row>
    <row r="202" spans="1:8" ht="15">
      <c r="A202" s="13"/>
      <c r="B202" s="13"/>
      <c r="C202" s="6">
        <f t="shared" si="12"/>
      </c>
      <c r="D202" s="71">
        <f t="shared" si="13"/>
      </c>
      <c r="E202" s="61">
        <f t="shared" si="14"/>
      </c>
      <c r="F202" s="56">
        <f t="shared" si="15"/>
      </c>
      <c r="G202" s="57">
        <f t="shared" si="16"/>
      </c>
      <c r="H202" s="58">
        <f t="shared" si="17"/>
      </c>
    </row>
    <row r="203" spans="1:8" ht="15">
      <c r="A203" s="13"/>
      <c r="B203" s="13"/>
      <c r="C203" s="6">
        <f aca="true" t="shared" si="18" ref="C203:C266">IF(B203=0,"",(1-1.04*EXP(-1.73*($B$7/SQRT($B$6*B203))^(0.734)))^3)</f>
      </c>
      <c r="D203" s="71">
        <f aca="true" t="shared" si="19" ref="D203:D266">_xlfn.IFERROR(A203*C203,"")</f>
      </c>
      <c r="E203" s="61">
        <f aca="true" t="shared" si="20" ref="E203:E266">_xlfn.IFERROR((4/3*$I$10*$B$6^(1/2)*(B203-$J$10)^(3/2)),"")</f>
      </c>
      <c r="F203" s="56">
        <f aca="true" t="shared" si="21" ref="F203:F266">_xlfn.IFERROR((D203-E203)^2,"")</f>
      </c>
      <c r="G203" s="57">
        <f aca="true" t="shared" si="22" ref="G203:G266">IF(D203=0,"",D203)</f>
      </c>
      <c r="H203" s="58">
        <f aca="true" t="shared" si="23" ref="H203:H266">_xlfn.IFERROR((G203-AVERAGE(G$10:G$401))^2,"")</f>
      </c>
    </row>
    <row r="204" spans="1:8" ht="15">
      <c r="A204" s="13"/>
      <c r="B204" s="13"/>
      <c r="C204" s="6">
        <f t="shared" si="18"/>
      </c>
      <c r="D204" s="71">
        <f t="shared" si="19"/>
      </c>
      <c r="E204" s="61">
        <f t="shared" si="20"/>
      </c>
      <c r="F204" s="56">
        <f t="shared" si="21"/>
      </c>
      <c r="G204" s="57">
        <f t="shared" si="22"/>
      </c>
      <c r="H204" s="58">
        <f t="shared" si="23"/>
      </c>
    </row>
    <row r="205" spans="1:8" ht="15">
      <c r="A205" s="13"/>
      <c r="B205" s="13"/>
      <c r="C205" s="6">
        <f t="shared" si="18"/>
      </c>
      <c r="D205" s="71">
        <f t="shared" si="19"/>
      </c>
      <c r="E205" s="61">
        <f t="shared" si="20"/>
      </c>
      <c r="F205" s="56">
        <f t="shared" si="21"/>
      </c>
      <c r="G205" s="57">
        <f t="shared" si="22"/>
      </c>
      <c r="H205" s="58">
        <f t="shared" si="23"/>
      </c>
    </row>
    <row r="206" spans="1:8" ht="15">
      <c r="A206" s="13"/>
      <c r="B206" s="13"/>
      <c r="C206" s="6">
        <f t="shared" si="18"/>
      </c>
      <c r="D206" s="71">
        <f t="shared" si="19"/>
      </c>
      <c r="E206" s="61">
        <f t="shared" si="20"/>
      </c>
      <c r="F206" s="56">
        <f t="shared" si="21"/>
      </c>
      <c r="G206" s="57">
        <f t="shared" si="22"/>
      </c>
      <c r="H206" s="58">
        <f t="shared" si="23"/>
      </c>
    </row>
    <row r="207" spans="1:8" ht="15">
      <c r="A207" s="13"/>
      <c r="B207" s="13"/>
      <c r="C207" s="6">
        <f t="shared" si="18"/>
      </c>
      <c r="D207" s="71">
        <f t="shared" si="19"/>
      </c>
      <c r="E207" s="61">
        <f t="shared" si="20"/>
      </c>
      <c r="F207" s="56">
        <f t="shared" si="21"/>
      </c>
      <c r="G207" s="57">
        <f t="shared" si="22"/>
      </c>
      <c r="H207" s="58">
        <f t="shared" si="23"/>
      </c>
    </row>
    <row r="208" spans="1:8" ht="15">
      <c r="A208" s="13"/>
      <c r="B208" s="13"/>
      <c r="C208" s="6">
        <f t="shared" si="18"/>
      </c>
      <c r="D208" s="71">
        <f t="shared" si="19"/>
      </c>
      <c r="E208" s="61">
        <f t="shared" si="20"/>
      </c>
      <c r="F208" s="56">
        <f t="shared" si="21"/>
      </c>
      <c r="G208" s="57">
        <f t="shared" si="22"/>
      </c>
      <c r="H208" s="58">
        <f t="shared" si="23"/>
      </c>
    </row>
    <row r="209" spans="1:8" ht="15">
      <c r="A209" s="13"/>
      <c r="B209" s="13"/>
      <c r="C209" s="6">
        <f t="shared" si="18"/>
      </c>
      <c r="D209" s="71">
        <f t="shared" si="19"/>
      </c>
      <c r="E209" s="61">
        <f t="shared" si="20"/>
      </c>
      <c r="F209" s="56">
        <f t="shared" si="21"/>
      </c>
      <c r="G209" s="57">
        <f t="shared" si="22"/>
      </c>
      <c r="H209" s="58">
        <f t="shared" si="23"/>
      </c>
    </row>
    <row r="210" spans="1:8" ht="15">
      <c r="A210" s="13"/>
      <c r="B210" s="13"/>
      <c r="C210" s="6">
        <f t="shared" si="18"/>
      </c>
      <c r="D210" s="71">
        <f t="shared" si="19"/>
      </c>
      <c r="E210" s="61">
        <f t="shared" si="20"/>
      </c>
      <c r="F210" s="56">
        <f t="shared" si="21"/>
      </c>
      <c r="G210" s="57">
        <f t="shared" si="22"/>
      </c>
      <c r="H210" s="58">
        <f t="shared" si="23"/>
      </c>
    </row>
    <row r="211" spans="1:8" ht="15">
      <c r="A211" s="13"/>
      <c r="B211" s="13"/>
      <c r="C211" s="6">
        <f t="shared" si="18"/>
      </c>
      <c r="D211" s="71">
        <f t="shared" si="19"/>
      </c>
      <c r="E211" s="61">
        <f t="shared" si="20"/>
      </c>
      <c r="F211" s="56">
        <f t="shared" si="21"/>
      </c>
      <c r="G211" s="57">
        <f t="shared" si="22"/>
      </c>
      <c r="H211" s="58">
        <f t="shared" si="23"/>
      </c>
    </row>
    <row r="212" spans="1:8" ht="15">
      <c r="A212" s="13"/>
      <c r="B212" s="13"/>
      <c r="C212" s="6">
        <f t="shared" si="18"/>
      </c>
      <c r="D212" s="71">
        <f t="shared" si="19"/>
      </c>
      <c r="E212" s="61">
        <f t="shared" si="20"/>
      </c>
      <c r="F212" s="56">
        <f t="shared" si="21"/>
      </c>
      <c r="G212" s="57">
        <f t="shared" si="22"/>
      </c>
      <c r="H212" s="58">
        <f t="shared" si="23"/>
      </c>
    </row>
    <row r="213" spans="1:8" ht="15">
      <c r="A213" s="13"/>
      <c r="B213" s="13"/>
      <c r="C213" s="6">
        <f t="shared" si="18"/>
      </c>
      <c r="D213" s="71">
        <f t="shared" si="19"/>
      </c>
      <c r="E213" s="61">
        <f t="shared" si="20"/>
      </c>
      <c r="F213" s="56">
        <f t="shared" si="21"/>
      </c>
      <c r="G213" s="57">
        <f t="shared" si="22"/>
      </c>
      <c r="H213" s="58">
        <f t="shared" si="23"/>
      </c>
    </row>
    <row r="214" spans="1:8" ht="15">
      <c r="A214" s="13"/>
      <c r="B214" s="13"/>
      <c r="C214" s="6">
        <f t="shared" si="18"/>
      </c>
      <c r="D214" s="71">
        <f t="shared" si="19"/>
      </c>
      <c r="E214" s="61">
        <f t="shared" si="20"/>
      </c>
      <c r="F214" s="56">
        <f t="shared" si="21"/>
      </c>
      <c r="G214" s="57">
        <f t="shared" si="22"/>
      </c>
      <c r="H214" s="58">
        <f t="shared" si="23"/>
      </c>
    </row>
    <row r="215" spans="1:8" ht="15">
      <c r="A215" s="13"/>
      <c r="B215" s="13"/>
      <c r="C215" s="6">
        <f t="shared" si="18"/>
      </c>
      <c r="D215" s="71">
        <f t="shared" si="19"/>
      </c>
      <c r="E215" s="61">
        <f t="shared" si="20"/>
      </c>
      <c r="F215" s="56">
        <f t="shared" si="21"/>
      </c>
      <c r="G215" s="57">
        <f t="shared" si="22"/>
      </c>
      <c r="H215" s="58">
        <f t="shared" si="23"/>
      </c>
    </row>
    <row r="216" spans="1:8" ht="15">
      <c r="A216" s="13"/>
      <c r="B216" s="13"/>
      <c r="C216" s="6">
        <f t="shared" si="18"/>
      </c>
      <c r="D216" s="71">
        <f t="shared" si="19"/>
      </c>
      <c r="E216" s="61">
        <f t="shared" si="20"/>
      </c>
      <c r="F216" s="56">
        <f t="shared" si="21"/>
      </c>
      <c r="G216" s="57">
        <f t="shared" si="22"/>
      </c>
      <c r="H216" s="58">
        <f t="shared" si="23"/>
      </c>
    </row>
    <row r="217" spans="1:8" ht="15">
      <c r="A217" s="13"/>
      <c r="B217" s="13"/>
      <c r="C217" s="6">
        <f t="shared" si="18"/>
      </c>
      <c r="D217" s="71">
        <f t="shared" si="19"/>
      </c>
      <c r="E217" s="61">
        <f t="shared" si="20"/>
      </c>
      <c r="F217" s="56">
        <f t="shared" si="21"/>
      </c>
      <c r="G217" s="57">
        <f t="shared" si="22"/>
      </c>
      <c r="H217" s="58">
        <f t="shared" si="23"/>
      </c>
    </row>
    <row r="218" spans="1:8" ht="15">
      <c r="A218" s="13"/>
      <c r="B218" s="13"/>
      <c r="C218" s="6">
        <f t="shared" si="18"/>
      </c>
      <c r="D218" s="71">
        <f t="shared" si="19"/>
      </c>
      <c r="E218" s="61">
        <f t="shared" si="20"/>
      </c>
      <c r="F218" s="56">
        <f t="shared" si="21"/>
      </c>
      <c r="G218" s="57">
        <f t="shared" si="22"/>
      </c>
      <c r="H218" s="58">
        <f t="shared" si="23"/>
      </c>
    </row>
    <row r="219" spans="1:8" ht="15">
      <c r="A219" s="13"/>
      <c r="B219" s="13"/>
      <c r="C219" s="6">
        <f t="shared" si="18"/>
      </c>
      <c r="D219" s="71">
        <f t="shared" si="19"/>
      </c>
      <c r="E219" s="61">
        <f t="shared" si="20"/>
      </c>
      <c r="F219" s="56">
        <f t="shared" si="21"/>
      </c>
      <c r="G219" s="57">
        <f t="shared" si="22"/>
      </c>
      <c r="H219" s="58">
        <f t="shared" si="23"/>
      </c>
    </row>
    <row r="220" spans="1:8" ht="15">
      <c r="A220" s="13"/>
      <c r="B220" s="13"/>
      <c r="C220" s="6">
        <f t="shared" si="18"/>
      </c>
      <c r="D220" s="71">
        <f t="shared" si="19"/>
      </c>
      <c r="E220" s="61">
        <f t="shared" si="20"/>
      </c>
      <c r="F220" s="56">
        <f t="shared" si="21"/>
      </c>
      <c r="G220" s="57">
        <f t="shared" si="22"/>
      </c>
      <c r="H220" s="58">
        <f t="shared" si="23"/>
      </c>
    </row>
    <row r="221" spans="1:8" ht="15">
      <c r="A221" s="13"/>
      <c r="B221" s="13"/>
      <c r="C221" s="6">
        <f t="shared" si="18"/>
      </c>
      <c r="D221" s="71">
        <f t="shared" si="19"/>
      </c>
      <c r="E221" s="61">
        <f t="shared" si="20"/>
      </c>
      <c r="F221" s="56">
        <f t="shared" si="21"/>
      </c>
      <c r="G221" s="57">
        <f t="shared" si="22"/>
      </c>
      <c r="H221" s="58">
        <f t="shared" si="23"/>
      </c>
    </row>
    <row r="222" spans="1:8" ht="15">
      <c r="A222" s="13"/>
      <c r="B222" s="13"/>
      <c r="C222" s="6">
        <f t="shared" si="18"/>
      </c>
      <c r="D222" s="71">
        <f t="shared" si="19"/>
      </c>
      <c r="E222" s="61">
        <f t="shared" si="20"/>
      </c>
      <c r="F222" s="56">
        <f t="shared" si="21"/>
      </c>
      <c r="G222" s="57">
        <f t="shared" si="22"/>
      </c>
      <c r="H222" s="58">
        <f t="shared" si="23"/>
      </c>
    </row>
    <row r="223" spans="1:8" ht="15">
      <c r="A223" s="13"/>
      <c r="B223" s="13"/>
      <c r="C223" s="6">
        <f t="shared" si="18"/>
      </c>
      <c r="D223" s="71">
        <f t="shared" si="19"/>
      </c>
      <c r="E223" s="61">
        <f t="shared" si="20"/>
      </c>
      <c r="F223" s="56">
        <f t="shared" si="21"/>
      </c>
      <c r="G223" s="57">
        <f t="shared" si="22"/>
      </c>
      <c r="H223" s="58">
        <f t="shared" si="23"/>
      </c>
    </row>
    <row r="224" spans="1:8" ht="15">
      <c r="A224" s="13"/>
      <c r="B224" s="13"/>
      <c r="C224" s="6">
        <f t="shared" si="18"/>
      </c>
      <c r="D224" s="71">
        <f t="shared" si="19"/>
      </c>
      <c r="E224" s="61">
        <f t="shared" si="20"/>
      </c>
      <c r="F224" s="56">
        <f t="shared" si="21"/>
      </c>
      <c r="G224" s="57">
        <f t="shared" si="22"/>
      </c>
      <c r="H224" s="58">
        <f t="shared" si="23"/>
      </c>
    </row>
    <row r="225" spans="1:8" ht="15">
      <c r="A225" s="13"/>
      <c r="B225" s="13"/>
      <c r="C225" s="6">
        <f t="shared" si="18"/>
      </c>
      <c r="D225" s="71">
        <f t="shared" si="19"/>
      </c>
      <c r="E225" s="61">
        <f t="shared" si="20"/>
      </c>
      <c r="F225" s="56">
        <f t="shared" si="21"/>
      </c>
      <c r="G225" s="57">
        <f t="shared" si="22"/>
      </c>
      <c r="H225" s="58">
        <f t="shared" si="23"/>
      </c>
    </row>
    <row r="226" spans="1:8" ht="15">
      <c r="A226" s="13"/>
      <c r="B226" s="13"/>
      <c r="C226" s="6">
        <f t="shared" si="18"/>
      </c>
      <c r="D226" s="71">
        <f t="shared" si="19"/>
      </c>
      <c r="E226" s="61">
        <f t="shared" si="20"/>
      </c>
      <c r="F226" s="56">
        <f t="shared" si="21"/>
      </c>
      <c r="G226" s="57">
        <f t="shared" si="22"/>
      </c>
      <c r="H226" s="58">
        <f t="shared" si="23"/>
      </c>
    </row>
    <row r="227" spans="1:8" ht="15">
      <c r="A227" s="13"/>
      <c r="B227" s="13"/>
      <c r="C227" s="6">
        <f t="shared" si="18"/>
      </c>
      <c r="D227" s="71">
        <f t="shared" si="19"/>
      </c>
      <c r="E227" s="61">
        <f t="shared" si="20"/>
      </c>
      <c r="F227" s="56">
        <f t="shared" si="21"/>
      </c>
      <c r="G227" s="57">
        <f t="shared" si="22"/>
      </c>
      <c r="H227" s="58">
        <f t="shared" si="23"/>
      </c>
    </row>
    <row r="228" spans="1:8" ht="15">
      <c r="A228" s="13"/>
      <c r="B228" s="13"/>
      <c r="C228" s="6">
        <f t="shared" si="18"/>
      </c>
      <c r="D228" s="71">
        <f t="shared" si="19"/>
      </c>
      <c r="E228" s="61">
        <f t="shared" si="20"/>
      </c>
      <c r="F228" s="56">
        <f t="shared" si="21"/>
      </c>
      <c r="G228" s="57">
        <f t="shared" si="22"/>
      </c>
      <c r="H228" s="58">
        <f t="shared" si="23"/>
      </c>
    </row>
    <row r="229" spans="1:8" ht="15">
      <c r="A229" s="13"/>
      <c r="B229" s="13"/>
      <c r="C229" s="6">
        <f t="shared" si="18"/>
      </c>
      <c r="D229" s="71">
        <f t="shared" si="19"/>
      </c>
      <c r="E229" s="61">
        <f t="shared" si="20"/>
      </c>
      <c r="F229" s="56">
        <f t="shared" si="21"/>
      </c>
      <c r="G229" s="57">
        <f t="shared" si="22"/>
      </c>
      <c r="H229" s="58">
        <f t="shared" si="23"/>
      </c>
    </row>
    <row r="230" spans="1:8" ht="15">
      <c r="A230" s="13"/>
      <c r="B230" s="13"/>
      <c r="C230" s="6">
        <f t="shared" si="18"/>
      </c>
      <c r="D230" s="71">
        <f t="shared" si="19"/>
      </c>
      <c r="E230" s="61">
        <f t="shared" si="20"/>
      </c>
      <c r="F230" s="56">
        <f t="shared" si="21"/>
      </c>
      <c r="G230" s="57">
        <f t="shared" si="22"/>
      </c>
      <c r="H230" s="58">
        <f t="shared" si="23"/>
      </c>
    </row>
    <row r="231" spans="1:8" ht="15">
      <c r="A231" s="13"/>
      <c r="B231" s="13"/>
      <c r="C231" s="6">
        <f t="shared" si="18"/>
      </c>
      <c r="D231" s="71">
        <f t="shared" si="19"/>
      </c>
      <c r="E231" s="61">
        <f t="shared" si="20"/>
      </c>
      <c r="F231" s="56">
        <f t="shared" si="21"/>
      </c>
      <c r="G231" s="57">
        <f t="shared" si="22"/>
      </c>
      <c r="H231" s="58">
        <f t="shared" si="23"/>
      </c>
    </row>
    <row r="232" spans="1:8" ht="15">
      <c r="A232" s="13"/>
      <c r="B232" s="13"/>
      <c r="C232" s="6">
        <f t="shared" si="18"/>
      </c>
      <c r="D232" s="71">
        <f t="shared" si="19"/>
      </c>
      <c r="E232" s="61">
        <f t="shared" si="20"/>
      </c>
      <c r="F232" s="56">
        <f t="shared" si="21"/>
      </c>
      <c r="G232" s="57">
        <f t="shared" si="22"/>
      </c>
      <c r="H232" s="58">
        <f t="shared" si="23"/>
      </c>
    </row>
    <row r="233" spans="1:8" ht="15">
      <c r="A233" s="13"/>
      <c r="B233" s="13"/>
      <c r="C233" s="6">
        <f t="shared" si="18"/>
      </c>
      <c r="D233" s="71">
        <f t="shared" si="19"/>
      </c>
      <c r="E233" s="61">
        <f t="shared" si="20"/>
      </c>
      <c r="F233" s="56">
        <f t="shared" si="21"/>
      </c>
      <c r="G233" s="57">
        <f t="shared" si="22"/>
      </c>
      <c r="H233" s="58">
        <f t="shared" si="23"/>
      </c>
    </row>
    <row r="234" spans="1:8" ht="15">
      <c r="A234" s="13"/>
      <c r="B234" s="13"/>
      <c r="C234" s="6">
        <f t="shared" si="18"/>
      </c>
      <c r="D234" s="71">
        <f t="shared" si="19"/>
      </c>
      <c r="E234" s="61">
        <f t="shared" si="20"/>
      </c>
      <c r="F234" s="56">
        <f t="shared" si="21"/>
      </c>
      <c r="G234" s="57">
        <f t="shared" si="22"/>
      </c>
      <c r="H234" s="58">
        <f t="shared" si="23"/>
      </c>
    </row>
    <row r="235" spans="1:8" ht="15">
      <c r="A235" s="13"/>
      <c r="B235" s="13"/>
      <c r="C235" s="6">
        <f t="shared" si="18"/>
      </c>
      <c r="D235" s="71">
        <f t="shared" si="19"/>
      </c>
      <c r="E235" s="61">
        <f t="shared" si="20"/>
      </c>
      <c r="F235" s="56">
        <f t="shared" si="21"/>
      </c>
      <c r="G235" s="57">
        <f t="shared" si="22"/>
      </c>
      <c r="H235" s="58">
        <f t="shared" si="23"/>
      </c>
    </row>
    <row r="236" spans="1:8" ht="15">
      <c r="A236" s="13"/>
      <c r="B236" s="13"/>
      <c r="C236" s="6">
        <f t="shared" si="18"/>
      </c>
      <c r="D236" s="71">
        <f t="shared" si="19"/>
      </c>
      <c r="E236" s="61">
        <f t="shared" si="20"/>
      </c>
      <c r="F236" s="56">
        <f t="shared" si="21"/>
      </c>
      <c r="G236" s="57">
        <f t="shared" si="22"/>
      </c>
      <c r="H236" s="58">
        <f t="shared" si="23"/>
      </c>
    </row>
    <row r="237" spans="1:8" ht="15">
      <c r="A237" s="13"/>
      <c r="B237" s="13"/>
      <c r="C237" s="6">
        <f t="shared" si="18"/>
      </c>
      <c r="D237" s="71">
        <f t="shared" si="19"/>
      </c>
      <c r="E237" s="61">
        <f t="shared" si="20"/>
      </c>
      <c r="F237" s="56">
        <f t="shared" si="21"/>
      </c>
      <c r="G237" s="57">
        <f t="shared" si="22"/>
      </c>
      <c r="H237" s="58">
        <f t="shared" si="23"/>
      </c>
    </row>
    <row r="238" spans="1:8" ht="15">
      <c r="A238" s="13"/>
      <c r="B238" s="13"/>
      <c r="C238" s="6">
        <f t="shared" si="18"/>
      </c>
      <c r="D238" s="71">
        <f t="shared" si="19"/>
      </c>
      <c r="E238" s="61">
        <f t="shared" si="20"/>
      </c>
      <c r="F238" s="56">
        <f t="shared" si="21"/>
      </c>
      <c r="G238" s="57">
        <f t="shared" si="22"/>
      </c>
      <c r="H238" s="58">
        <f t="shared" si="23"/>
      </c>
    </row>
    <row r="239" spans="1:8" ht="15">
      <c r="A239" s="13"/>
      <c r="B239" s="13"/>
      <c r="C239" s="6">
        <f t="shared" si="18"/>
      </c>
      <c r="D239" s="71">
        <f t="shared" si="19"/>
      </c>
      <c r="E239" s="61">
        <f t="shared" si="20"/>
      </c>
      <c r="F239" s="56">
        <f t="shared" si="21"/>
      </c>
      <c r="G239" s="57">
        <f t="shared" si="22"/>
      </c>
      <c r="H239" s="58">
        <f t="shared" si="23"/>
      </c>
    </row>
    <row r="240" spans="1:8" ht="15">
      <c r="A240" s="13"/>
      <c r="B240" s="13"/>
      <c r="C240" s="6">
        <f t="shared" si="18"/>
      </c>
      <c r="D240" s="71">
        <f t="shared" si="19"/>
      </c>
      <c r="E240" s="61">
        <f t="shared" si="20"/>
      </c>
      <c r="F240" s="56">
        <f t="shared" si="21"/>
      </c>
      <c r="G240" s="57">
        <f t="shared" si="22"/>
      </c>
      <c r="H240" s="58">
        <f t="shared" si="23"/>
      </c>
    </row>
    <row r="241" spans="1:8" ht="15">
      <c r="A241" s="13"/>
      <c r="B241" s="13"/>
      <c r="C241" s="6">
        <f t="shared" si="18"/>
      </c>
      <c r="D241" s="71">
        <f t="shared" si="19"/>
      </c>
      <c r="E241" s="61">
        <f t="shared" si="20"/>
      </c>
      <c r="F241" s="56">
        <f t="shared" si="21"/>
      </c>
      <c r="G241" s="57">
        <f t="shared" si="22"/>
      </c>
      <c r="H241" s="58">
        <f t="shared" si="23"/>
      </c>
    </row>
    <row r="242" spans="1:8" ht="15">
      <c r="A242" s="13"/>
      <c r="B242" s="13"/>
      <c r="C242" s="6">
        <f t="shared" si="18"/>
      </c>
      <c r="D242" s="71">
        <f t="shared" si="19"/>
      </c>
      <c r="E242" s="61">
        <f t="shared" si="20"/>
      </c>
      <c r="F242" s="56">
        <f t="shared" si="21"/>
      </c>
      <c r="G242" s="57">
        <f t="shared" si="22"/>
      </c>
      <c r="H242" s="58">
        <f t="shared" si="23"/>
      </c>
    </row>
    <row r="243" spans="1:8" ht="15">
      <c r="A243" s="13"/>
      <c r="B243" s="13"/>
      <c r="C243" s="6">
        <f t="shared" si="18"/>
      </c>
      <c r="D243" s="71">
        <f t="shared" si="19"/>
      </c>
      <c r="E243" s="61">
        <f t="shared" si="20"/>
      </c>
      <c r="F243" s="56">
        <f t="shared" si="21"/>
      </c>
      <c r="G243" s="57">
        <f t="shared" si="22"/>
      </c>
      <c r="H243" s="58">
        <f t="shared" si="23"/>
      </c>
    </row>
    <row r="244" spans="1:8" ht="15">
      <c r="A244" s="13"/>
      <c r="B244" s="13"/>
      <c r="C244" s="6">
        <f t="shared" si="18"/>
      </c>
      <c r="D244" s="71">
        <f t="shared" si="19"/>
      </c>
      <c r="E244" s="61">
        <f t="shared" si="20"/>
      </c>
      <c r="F244" s="56">
        <f t="shared" si="21"/>
      </c>
      <c r="G244" s="57">
        <f t="shared" si="22"/>
      </c>
      <c r="H244" s="58">
        <f t="shared" si="23"/>
      </c>
    </row>
    <row r="245" spans="1:8" ht="15">
      <c r="A245" s="13"/>
      <c r="B245" s="13"/>
      <c r="C245" s="6">
        <f t="shared" si="18"/>
      </c>
      <c r="D245" s="71">
        <f t="shared" si="19"/>
      </c>
      <c r="E245" s="61">
        <f t="shared" si="20"/>
      </c>
      <c r="F245" s="56">
        <f t="shared" si="21"/>
      </c>
      <c r="G245" s="57">
        <f t="shared" si="22"/>
      </c>
      <c r="H245" s="58">
        <f t="shared" si="23"/>
      </c>
    </row>
    <row r="246" spans="1:8" ht="15">
      <c r="A246" s="13"/>
      <c r="B246" s="13"/>
      <c r="C246" s="6">
        <f t="shared" si="18"/>
      </c>
      <c r="D246" s="71">
        <f t="shared" si="19"/>
      </c>
      <c r="E246" s="61">
        <f t="shared" si="20"/>
      </c>
      <c r="F246" s="56">
        <f t="shared" si="21"/>
      </c>
      <c r="G246" s="57">
        <f t="shared" si="22"/>
      </c>
      <c r="H246" s="58">
        <f t="shared" si="23"/>
      </c>
    </row>
    <row r="247" spans="1:8" ht="15">
      <c r="A247" s="13"/>
      <c r="B247" s="13"/>
      <c r="C247" s="6">
        <f t="shared" si="18"/>
      </c>
      <c r="D247" s="71">
        <f t="shared" si="19"/>
      </c>
      <c r="E247" s="61">
        <f t="shared" si="20"/>
      </c>
      <c r="F247" s="56">
        <f t="shared" si="21"/>
      </c>
      <c r="G247" s="57">
        <f t="shared" si="22"/>
      </c>
      <c r="H247" s="58">
        <f t="shared" si="23"/>
      </c>
    </row>
    <row r="248" spans="1:8" ht="15">
      <c r="A248" s="13"/>
      <c r="B248" s="13"/>
      <c r="C248" s="6">
        <f t="shared" si="18"/>
      </c>
      <c r="D248" s="71">
        <f t="shared" si="19"/>
      </c>
      <c r="E248" s="61">
        <f t="shared" si="20"/>
      </c>
      <c r="F248" s="56">
        <f t="shared" si="21"/>
      </c>
      <c r="G248" s="57">
        <f t="shared" si="22"/>
      </c>
      <c r="H248" s="58">
        <f t="shared" si="23"/>
      </c>
    </row>
    <row r="249" spans="1:8" ht="15">
      <c r="A249" s="13"/>
      <c r="B249" s="13"/>
      <c r="C249" s="6">
        <f t="shared" si="18"/>
      </c>
      <c r="D249" s="71">
        <f t="shared" si="19"/>
      </c>
      <c r="E249" s="61">
        <f t="shared" si="20"/>
      </c>
      <c r="F249" s="56">
        <f t="shared" si="21"/>
      </c>
      <c r="G249" s="57">
        <f t="shared" si="22"/>
      </c>
      <c r="H249" s="58">
        <f t="shared" si="23"/>
      </c>
    </row>
    <row r="250" spans="1:8" ht="15">
      <c r="A250" s="13"/>
      <c r="B250" s="13"/>
      <c r="C250" s="6">
        <f t="shared" si="18"/>
      </c>
      <c r="D250" s="71">
        <f t="shared" si="19"/>
      </c>
      <c r="E250" s="61">
        <f t="shared" si="20"/>
      </c>
      <c r="F250" s="56">
        <f t="shared" si="21"/>
      </c>
      <c r="G250" s="57">
        <f t="shared" si="22"/>
      </c>
      <c r="H250" s="58">
        <f t="shared" si="23"/>
      </c>
    </row>
    <row r="251" spans="1:8" ht="15">
      <c r="A251" s="13"/>
      <c r="B251" s="13"/>
      <c r="C251" s="6">
        <f t="shared" si="18"/>
      </c>
      <c r="D251" s="71">
        <f t="shared" si="19"/>
      </c>
      <c r="E251" s="61">
        <f t="shared" si="20"/>
      </c>
      <c r="F251" s="56">
        <f t="shared" si="21"/>
      </c>
      <c r="G251" s="57">
        <f t="shared" si="22"/>
      </c>
      <c r="H251" s="58">
        <f t="shared" si="23"/>
      </c>
    </row>
    <row r="252" spans="1:8" ht="15">
      <c r="A252" s="13"/>
      <c r="B252" s="13"/>
      <c r="C252" s="6">
        <f t="shared" si="18"/>
      </c>
      <c r="D252" s="71">
        <f t="shared" si="19"/>
      </c>
      <c r="E252" s="61">
        <f t="shared" si="20"/>
      </c>
      <c r="F252" s="56">
        <f t="shared" si="21"/>
      </c>
      <c r="G252" s="57">
        <f t="shared" si="22"/>
      </c>
      <c r="H252" s="58">
        <f t="shared" si="23"/>
      </c>
    </row>
    <row r="253" spans="1:8" ht="15">
      <c r="A253" s="13"/>
      <c r="B253" s="13"/>
      <c r="C253" s="6">
        <f t="shared" si="18"/>
      </c>
      <c r="D253" s="71">
        <f t="shared" si="19"/>
      </c>
      <c r="E253" s="61">
        <f t="shared" si="20"/>
      </c>
      <c r="F253" s="56">
        <f t="shared" si="21"/>
      </c>
      <c r="G253" s="57">
        <f t="shared" si="22"/>
      </c>
      <c r="H253" s="58">
        <f t="shared" si="23"/>
      </c>
    </row>
    <row r="254" spans="1:8" ht="15">
      <c r="A254" s="13"/>
      <c r="B254" s="13"/>
      <c r="C254" s="6">
        <f t="shared" si="18"/>
      </c>
      <c r="D254" s="71">
        <f t="shared" si="19"/>
      </c>
      <c r="E254" s="61">
        <f t="shared" si="20"/>
      </c>
      <c r="F254" s="56">
        <f t="shared" si="21"/>
      </c>
      <c r="G254" s="57">
        <f t="shared" si="22"/>
      </c>
      <c r="H254" s="58">
        <f t="shared" si="23"/>
      </c>
    </row>
    <row r="255" spans="1:8" ht="15">
      <c r="A255" s="13"/>
      <c r="B255" s="13"/>
      <c r="C255" s="6">
        <f t="shared" si="18"/>
      </c>
      <c r="D255" s="71">
        <f t="shared" si="19"/>
      </c>
      <c r="E255" s="61">
        <f t="shared" si="20"/>
      </c>
      <c r="F255" s="56">
        <f t="shared" si="21"/>
      </c>
      <c r="G255" s="57">
        <f t="shared" si="22"/>
      </c>
      <c r="H255" s="58">
        <f t="shared" si="23"/>
      </c>
    </row>
    <row r="256" spans="1:8" ht="15">
      <c r="A256" s="13"/>
      <c r="B256" s="13"/>
      <c r="C256" s="6">
        <f t="shared" si="18"/>
      </c>
      <c r="D256" s="71">
        <f t="shared" si="19"/>
      </c>
      <c r="E256" s="61">
        <f t="shared" si="20"/>
      </c>
      <c r="F256" s="56">
        <f t="shared" si="21"/>
      </c>
      <c r="G256" s="57">
        <f t="shared" si="22"/>
      </c>
      <c r="H256" s="58">
        <f t="shared" si="23"/>
      </c>
    </row>
    <row r="257" spans="1:8" ht="15">
      <c r="A257" s="13"/>
      <c r="B257" s="13"/>
      <c r="C257" s="6">
        <f t="shared" si="18"/>
      </c>
      <c r="D257" s="71">
        <f t="shared" si="19"/>
      </c>
      <c r="E257" s="61">
        <f t="shared" si="20"/>
      </c>
      <c r="F257" s="56">
        <f t="shared" si="21"/>
      </c>
      <c r="G257" s="57">
        <f t="shared" si="22"/>
      </c>
      <c r="H257" s="58">
        <f t="shared" si="23"/>
      </c>
    </row>
    <row r="258" spans="1:8" ht="15">
      <c r="A258" s="13"/>
      <c r="B258" s="13"/>
      <c r="C258" s="6">
        <f t="shared" si="18"/>
      </c>
      <c r="D258" s="71">
        <f t="shared" si="19"/>
      </c>
      <c r="E258" s="61">
        <f t="shared" si="20"/>
      </c>
      <c r="F258" s="56">
        <f t="shared" si="21"/>
      </c>
      <c r="G258" s="57">
        <f t="shared" si="22"/>
      </c>
      <c r="H258" s="58">
        <f t="shared" si="23"/>
      </c>
    </row>
    <row r="259" spans="1:8" ht="15">
      <c r="A259" s="13"/>
      <c r="B259" s="13"/>
      <c r="C259" s="6">
        <f t="shared" si="18"/>
      </c>
      <c r="D259" s="71">
        <f t="shared" si="19"/>
      </c>
      <c r="E259" s="61">
        <f t="shared" si="20"/>
      </c>
      <c r="F259" s="56">
        <f t="shared" si="21"/>
      </c>
      <c r="G259" s="57">
        <f t="shared" si="22"/>
      </c>
      <c r="H259" s="58">
        <f t="shared" si="23"/>
      </c>
    </row>
    <row r="260" spans="1:8" ht="15">
      <c r="A260" s="13"/>
      <c r="B260" s="13"/>
      <c r="C260" s="6">
        <f t="shared" si="18"/>
      </c>
      <c r="D260" s="71">
        <f t="shared" si="19"/>
      </c>
      <c r="E260" s="61">
        <f t="shared" si="20"/>
      </c>
      <c r="F260" s="56">
        <f t="shared" si="21"/>
      </c>
      <c r="G260" s="57">
        <f t="shared" si="22"/>
      </c>
      <c r="H260" s="58">
        <f t="shared" si="23"/>
      </c>
    </row>
    <row r="261" spans="1:8" ht="15">
      <c r="A261" s="13"/>
      <c r="B261" s="13"/>
      <c r="C261" s="6">
        <f t="shared" si="18"/>
      </c>
      <c r="D261" s="71">
        <f t="shared" si="19"/>
      </c>
      <c r="E261" s="61">
        <f t="shared" si="20"/>
      </c>
      <c r="F261" s="56">
        <f t="shared" si="21"/>
      </c>
      <c r="G261" s="57">
        <f t="shared" si="22"/>
      </c>
      <c r="H261" s="58">
        <f t="shared" si="23"/>
      </c>
    </row>
    <row r="262" spans="1:8" ht="15">
      <c r="A262" s="13"/>
      <c r="B262" s="13"/>
      <c r="C262" s="6">
        <f t="shared" si="18"/>
      </c>
      <c r="D262" s="71">
        <f t="shared" si="19"/>
      </c>
      <c r="E262" s="61">
        <f t="shared" si="20"/>
      </c>
      <c r="F262" s="56">
        <f t="shared" si="21"/>
      </c>
      <c r="G262" s="57">
        <f t="shared" si="22"/>
      </c>
      <c r="H262" s="58">
        <f t="shared" si="23"/>
      </c>
    </row>
    <row r="263" spans="1:8" ht="15">
      <c r="A263" s="13"/>
      <c r="B263" s="13"/>
      <c r="C263" s="6">
        <f t="shared" si="18"/>
      </c>
      <c r="D263" s="71">
        <f t="shared" si="19"/>
      </c>
      <c r="E263" s="61">
        <f t="shared" si="20"/>
      </c>
      <c r="F263" s="56">
        <f t="shared" si="21"/>
      </c>
      <c r="G263" s="57">
        <f t="shared" si="22"/>
      </c>
      <c r="H263" s="58">
        <f t="shared" si="23"/>
      </c>
    </row>
    <row r="264" spans="1:8" ht="15">
      <c r="A264" s="13"/>
      <c r="B264" s="13"/>
      <c r="C264" s="6">
        <f t="shared" si="18"/>
      </c>
      <c r="D264" s="71">
        <f t="shared" si="19"/>
      </c>
      <c r="E264" s="61">
        <f t="shared" si="20"/>
      </c>
      <c r="F264" s="56">
        <f t="shared" si="21"/>
      </c>
      <c r="G264" s="57">
        <f t="shared" si="22"/>
      </c>
      <c r="H264" s="58">
        <f t="shared" si="23"/>
      </c>
    </row>
    <row r="265" spans="1:8" ht="15">
      <c r="A265" s="13"/>
      <c r="B265" s="13"/>
      <c r="C265" s="6">
        <f t="shared" si="18"/>
      </c>
      <c r="D265" s="71">
        <f t="shared" si="19"/>
      </c>
      <c r="E265" s="61">
        <f t="shared" si="20"/>
      </c>
      <c r="F265" s="56">
        <f t="shared" si="21"/>
      </c>
      <c r="G265" s="57">
        <f t="shared" si="22"/>
      </c>
      <c r="H265" s="58">
        <f t="shared" si="23"/>
      </c>
    </row>
    <row r="266" spans="1:8" ht="15">
      <c r="A266" s="13"/>
      <c r="B266" s="13"/>
      <c r="C266" s="6">
        <f t="shared" si="18"/>
      </c>
      <c r="D266" s="71">
        <f t="shared" si="19"/>
      </c>
      <c r="E266" s="61">
        <f t="shared" si="20"/>
      </c>
      <c r="F266" s="56">
        <f t="shared" si="21"/>
      </c>
      <c r="G266" s="57">
        <f t="shared" si="22"/>
      </c>
      <c r="H266" s="58">
        <f t="shared" si="23"/>
      </c>
    </row>
    <row r="267" spans="1:8" ht="15">
      <c r="A267" s="13"/>
      <c r="B267" s="13"/>
      <c r="C267" s="6">
        <f aca="true" t="shared" si="24" ref="C267:C330">IF(B267=0,"",(1-1.04*EXP(-1.73*($B$7/SQRT($B$6*B267))^(0.734)))^3)</f>
      </c>
      <c r="D267" s="71">
        <f aca="true" t="shared" si="25" ref="D267:D330">_xlfn.IFERROR(A267*C267,"")</f>
      </c>
      <c r="E267" s="61">
        <f aca="true" t="shared" si="26" ref="E267:E330">_xlfn.IFERROR((4/3*$I$10*$B$6^(1/2)*(B267-$J$10)^(3/2)),"")</f>
      </c>
      <c r="F267" s="56">
        <f aca="true" t="shared" si="27" ref="F267:F330">_xlfn.IFERROR((D267-E267)^2,"")</f>
      </c>
      <c r="G267" s="57">
        <f aca="true" t="shared" si="28" ref="G267:G330">IF(D267=0,"",D267)</f>
      </c>
      <c r="H267" s="58">
        <f aca="true" t="shared" si="29" ref="H267:H330">_xlfn.IFERROR((G267-AVERAGE(G$10:G$401))^2,"")</f>
      </c>
    </row>
    <row r="268" spans="1:8" ht="15">
      <c r="A268" s="13"/>
      <c r="B268" s="13"/>
      <c r="C268" s="6">
        <f t="shared" si="24"/>
      </c>
      <c r="D268" s="71">
        <f t="shared" si="25"/>
      </c>
      <c r="E268" s="61">
        <f t="shared" si="26"/>
      </c>
      <c r="F268" s="56">
        <f t="shared" si="27"/>
      </c>
      <c r="G268" s="57">
        <f t="shared" si="28"/>
      </c>
      <c r="H268" s="58">
        <f t="shared" si="29"/>
      </c>
    </row>
    <row r="269" spans="1:8" ht="15">
      <c r="A269" s="13"/>
      <c r="B269" s="13"/>
      <c r="C269" s="6">
        <f t="shared" si="24"/>
      </c>
      <c r="D269" s="71">
        <f t="shared" si="25"/>
      </c>
      <c r="E269" s="61">
        <f t="shared" si="26"/>
      </c>
      <c r="F269" s="56">
        <f t="shared" si="27"/>
      </c>
      <c r="G269" s="57">
        <f t="shared" si="28"/>
      </c>
      <c r="H269" s="58">
        <f t="shared" si="29"/>
      </c>
    </row>
    <row r="270" spans="1:8" ht="15">
      <c r="A270" s="13"/>
      <c r="B270" s="13"/>
      <c r="C270" s="6">
        <f t="shared" si="24"/>
      </c>
      <c r="D270" s="71">
        <f t="shared" si="25"/>
      </c>
      <c r="E270" s="61">
        <f t="shared" si="26"/>
      </c>
      <c r="F270" s="56">
        <f t="shared" si="27"/>
      </c>
      <c r="G270" s="57">
        <f t="shared" si="28"/>
      </c>
      <c r="H270" s="58">
        <f t="shared" si="29"/>
      </c>
    </row>
    <row r="271" spans="1:8" ht="15">
      <c r="A271" s="13"/>
      <c r="B271" s="13"/>
      <c r="C271" s="6">
        <f t="shared" si="24"/>
      </c>
      <c r="D271" s="71">
        <f t="shared" si="25"/>
      </c>
      <c r="E271" s="61">
        <f t="shared" si="26"/>
      </c>
      <c r="F271" s="56">
        <f t="shared" si="27"/>
      </c>
      <c r="G271" s="57">
        <f t="shared" si="28"/>
      </c>
      <c r="H271" s="58">
        <f t="shared" si="29"/>
      </c>
    </row>
    <row r="272" spans="1:8" ht="15">
      <c r="A272" s="13"/>
      <c r="B272" s="13"/>
      <c r="C272" s="6">
        <f t="shared" si="24"/>
      </c>
      <c r="D272" s="71">
        <f t="shared" si="25"/>
      </c>
      <c r="E272" s="61">
        <f t="shared" si="26"/>
      </c>
      <c r="F272" s="56">
        <f t="shared" si="27"/>
      </c>
      <c r="G272" s="57">
        <f t="shared" si="28"/>
      </c>
      <c r="H272" s="58">
        <f t="shared" si="29"/>
      </c>
    </row>
    <row r="273" spans="1:8" ht="15">
      <c r="A273" s="13"/>
      <c r="B273" s="13"/>
      <c r="C273" s="6">
        <f t="shared" si="24"/>
      </c>
      <c r="D273" s="71">
        <f t="shared" si="25"/>
      </c>
      <c r="E273" s="61">
        <f t="shared" si="26"/>
      </c>
      <c r="F273" s="56">
        <f t="shared" si="27"/>
      </c>
      <c r="G273" s="57">
        <f t="shared" si="28"/>
      </c>
      <c r="H273" s="58">
        <f t="shared" si="29"/>
      </c>
    </row>
    <row r="274" spans="1:8" ht="15">
      <c r="A274" s="13"/>
      <c r="B274" s="13"/>
      <c r="C274" s="6">
        <f t="shared" si="24"/>
      </c>
      <c r="D274" s="71">
        <f t="shared" si="25"/>
      </c>
      <c r="E274" s="61">
        <f t="shared" si="26"/>
      </c>
      <c r="F274" s="56">
        <f t="shared" si="27"/>
      </c>
      <c r="G274" s="57">
        <f t="shared" si="28"/>
      </c>
      <c r="H274" s="58">
        <f t="shared" si="29"/>
      </c>
    </row>
    <row r="275" spans="1:8" ht="15">
      <c r="A275" s="13"/>
      <c r="B275" s="13"/>
      <c r="C275" s="6">
        <f t="shared" si="24"/>
      </c>
      <c r="D275" s="71">
        <f t="shared" si="25"/>
      </c>
      <c r="E275" s="61">
        <f t="shared" si="26"/>
      </c>
      <c r="F275" s="56">
        <f t="shared" si="27"/>
      </c>
      <c r="G275" s="57">
        <f t="shared" si="28"/>
      </c>
      <c r="H275" s="58">
        <f t="shared" si="29"/>
      </c>
    </row>
    <row r="276" spans="1:8" ht="15">
      <c r="A276" s="13"/>
      <c r="B276" s="13"/>
      <c r="C276" s="6">
        <f t="shared" si="24"/>
      </c>
      <c r="D276" s="71">
        <f t="shared" si="25"/>
      </c>
      <c r="E276" s="61">
        <f t="shared" si="26"/>
      </c>
      <c r="F276" s="56">
        <f t="shared" si="27"/>
      </c>
      <c r="G276" s="57">
        <f t="shared" si="28"/>
      </c>
      <c r="H276" s="58">
        <f t="shared" si="29"/>
      </c>
    </row>
    <row r="277" spans="1:8" ht="15">
      <c r="A277" s="13"/>
      <c r="B277" s="13"/>
      <c r="C277" s="6">
        <f t="shared" si="24"/>
      </c>
      <c r="D277" s="71">
        <f t="shared" si="25"/>
      </c>
      <c r="E277" s="61">
        <f t="shared" si="26"/>
      </c>
      <c r="F277" s="56">
        <f t="shared" si="27"/>
      </c>
      <c r="G277" s="57">
        <f t="shared" si="28"/>
      </c>
      <c r="H277" s="58">
        <f t="shared" si="29"/>
      </c>
    </row>
    <row r="278" spans="1:8" ht="15">
      <c r="A278" s="13"/>
      <c r="B278" s="13"/>
      <c r="C278" s="6">
        <f t="shared" si="24"/>
      </c>
      <c r="D278" s="71">
        <f t="shared" si="25"/>
      </c>
      <c r="E278" s="61">
        <f t="shared" si="26"/>
      </c>
      <c r="F278" s="56">
        <f t="shared" si="27"/>
      </c>
      <c r="G278" s="57">
        <f t="shared" si="28"/>
      </c>
      <c r="H278" s="58">
        <f t="shared" si="29"/>
      </c>
    </row>
    <row r="279" spans="1:8" ht="15">
      <c r="A279" s="13"/>
      <c r="B279" s="13"/>
      <c r="C279" s="6">
        <f t="shared" si="24"/>
      </c>
      <c r="D279" s="71">
        <f t="shared" si="25"/>
      </c>
      <c r="E279" s="61">
        <f t="shared" si="26"/>
      </c>
      <c r="F279" s="56">
        <f t="shared" si="27"/>
      </c>
      <c r="G279" s="57">
        <f t="shared" si="28"/>
      </c>
      <c r="H279" s="58">
        <f t="shared" si="29"/>
      </c>
    </row>
    <row r="280" spans="1:8" ht="15">
      <c r="A280" s="13"/>
      <c r="B280" s="13"/>
      <c r="C280" s="6">
        <f t="shared" si="24"/>
      </c>
      <c r="D280" s="71">
        <f t="shared" si="25"/>
      </c>
      <c r="E280" s="61">
        <f t="shared" si="26"/>
      </c>
      <c r="F280" s="56">
        <f t="shared" si="27"/>
      </c>
      <c r="G280" s="57">
        <f t="shared" si="28"/>
      </c>
      <c r="H280" s="58">
        <f t="shared" si="29"/>
      </c>
    </row>
    <row r="281" spans="1:8" ht="15">
      <c r="A281" s="13"/>
      <c r="B281" s="13"/>
      <c r="C281" s="6">
        <f t="shared" si="24"/>
      </c>
      <c r="D281" s="71">
        <f t="shared" si="25"/>
      </c>
      <c r="E281" s="61">
        <f t="shared" si="26"/>
      </c>
      <c r="F281" s="56">
        <f t="shared" si="27"/>
      </c>
      <c r="G281" s="57">
        <f t="shared" si="28"/>
      </c>
      <c r="H281" s="58">
        <f t="shared" si="29"/>
      </c>
    </row>
    <row r="282" spans="1:8" ht="15">
      <c r="A282" s="13"/>
      <c r="B282" s="13"/>
      <c r="C282" s="6">
        <f t="shared" si="24"/>
      </c>
      <c r="D282" s="71">
        <f t="shared" si="25"/>
      </c>
      <c r="E282" s="61">
        <f t="shared" si="26"/>
      </c>
      <c r="F282" s="56">
        <f t="shared" si="27"/>
      </c>
      <c r="G282" s="57">
        <f t="shared" si="28"/>
      </c>
      <c r="H282" s="58">
        <f t="shared" si="29"/>
      </c>
    </row>
    <row r="283" spans="1:8" ht="15">
      <c r="A283" s="13"/>
      <c r="B283" s="13"/>
      <c r="C283" s="6">
        <f t="shared" si="24"/>
      </c>
      <c r="D283" s="71">
        <f t="shared" si="25"/>
      </c>
      <c r="E283" s="61">
        <f t="shared" si="26"/>
      </c>
      <c r="F283" s="56">
        <f t="shared" si="27"/>
      </c>
      <c r="G283" s="57">
        <f t="shared" si="28"/>
      </c>
      <c r="H283" s="58">
        <f t="shared" si="29"/>
      </c>
    </row>
    <row r="284" spans="1:8" ht="15">
      <c r="A284" s="13"/>
      <c r="B284" s="13"/>
      <c r="C284" s="6">
        <f t="shared" si="24"/>
      </c>
      <c r="D284" s="71">
        <f t="shared" si="25"/>
      </c>
      <c r="E284" s="61">
        <f t="shared" si="26"/>
      </c>
      <c r="F284" s="56">
        <f t="shared" si="27"/>
      </c>
      <c r="G284" s="57">
        <f t="shared" si="28"/>
      </c>
      <c r="H284" s="58">
        <f t="shared" si="29"/>
      </c>
    </row>
    <row r="285" spans="1:8" ht="15">
      <c r="A285" s="13"/>
      <c r="B285" s="13"/>
      <c r="C285" s="6">
        <f t="shared" si="24"/>
      </c>
      <c r="D285" s="71">
        <f t="shared" si="25"/>
      </c>
      <c r="E285" s="61">
        <f t="shared" si="26"/>
      </c>
      <c r="F285" s="56">
        <f t="shared" si="27"/>
      </c>
      <c r="G285" s="57">
        <f t="shared" si="28"/>
      </c>
      <c r="H285" s="58">
        <f t="shared" si="29"/>
      </c>
    </row>
    <row r="286" spans="1:8" ht="15">
      <c r="A286" s="13"/>
      <c r="B286" s="13"/>
      <c r="C286" s="6">
        <f t="shared" si="24"/>
      </c>
      <c r="D286" s="71">
        <f t="shared" si="25"/>
      </c>
      <c r="E286" s="61">
        <f t="shared" si="26"/>
      </c>
      <c r="F286" s="56">
        <f t="shared" si="27"/>
      </c>
      <c r="G286" s="57">
        <f t="shared" si="28"/>
      </c>
      <c r="H286" s="58">
        <f t="shared" si="29"/>
      </c>
    </row>
    <row r="287" spans="1:8" ht="15">
      <c r="A287" s="13"/>
      <c r="B287" s="13"/>
      <c r="C287" s="6">
        <f t="shared" si="24"/>
      </c>
      <c r="D287" s="71">
        <f t="shared" si="25"/>
      </c>
      <c r="E287" s="61">
        <f t="shared" si="26"/>
      </c>
      <c r="F287" s="56">
        <f t="shared" si="27"/>
      </c>
      <c r="G287" s="57">
        <f t="shared" si="28"/>
      </c>
      <c r="H287" s="58">
        <f t="shared" si="29"/>
      </c>
    </row>
    <row r="288" spans="1:8" ht="15">
      <c r="A288" s="13"/>
      <c r="B288" s="13"/>
      <c r="C288" s="6">
        <f t="shared" si="24"/>
      </c>
      <c r="D288" s="71">
        <f t="shared" si="25"/>
      </c>
      <c r="E288" s="61">
        <f t="shared" si="26"/>
      </c>
      <c r="F288" s="56">
        <f t="shared" si="27"/>
      </c>
      <c r="G288" s="57">
        <f t="shared" si="28"/>
      </c>
      <c r="H288" s="58">
        <f t="shared" si="29"/>
      </c>
    </row>
    <row r="289" spans="1:8" ht="15">
      <c r="A289" s="13"/>
      <c r="B289" s="13"/>
      <c r="C289" s="6">
        <f t="shared" si="24"/>
      </c>
      <c r="D289" s="71">
        <f t="shared" si="25"/>
      </c>
      <c r="E289" s="61">
        <f t="shared" si="26"/>
      </c>
      <c r="F289" s="56">
        <f t="shared" si="27"/>
      </c>
      <c r="G289" s="57">
        <f t="shared" si="28"/>
      </c>
      <c r="H289" s="58">
        <f t="shared" si="29"/>
      </c>
    </row>
    <row r="290" spans="1:8" ht="15">
      <c r="A290" s="13"/>
      <c r="B290" s="13"/>
      <c r="C290" s="6">
        <f t="shared" si="24"/>
      </c>
      <c r="D290" s="71">
        <f t="shared" si="25"/>
      </c>
      <c r="E290" s="61">
        <f t="shared" si="26"/>
      </c>
      <c r="F290" s="56">
        <f t="shared" si="27"/>
      </c>
      <c r="G290" s="57">
        <f t="shared" si="28"/>
      </c>
      <c r="H290" s="58">
        <f t="shared" si="29"/>
      </c>
    </row>
    <row r="291" spans="1:8" ht="15">
      <c r="A291" s="13"/>
      <c r="B291" s="13"/>
      <c r="C291" s="6">
        <f t="shared" si="24"/>
      </c>
      <c r="D291" s="71">
        <f t="shared" si="25"/>
      </c>
      <c r="E291" s="61">
        <f t="shared" si="26"/>
      </c>
      <c r="F291" s="56">
        <f t="shared" si="27"/>
      </c>
      <c r="G291" s="57">
        <f t="shared" si="28"/>
      </c>
      <c r="H291" s="58">
        <f t="shared" si="29"/>
      </c>
    </row>
    <row r="292" spans="1:8" ht="15">
      <c r="A292" s="13"/>
      <c r="B292" s="13"/>
      <c r="C292" s="6">
        <f t="shared" si="24"/>
      </c>
      <c r="D292" s="71">
        <f t="shared" si="25"/>
      </c>
      <c r="E292" s="61">
        <f t="shared" si="26"/>
      </c>
      <c r="F292" s="56">
        <f t="shared" si="27"/>
      </c>
      <c r="G292" s="57">
        <f t="shared" si="28"/>
      </c>
      <c r="H292" s="58">
        <f t="shared" si="29"/>
      </c>
    </row>
    <row r="293" spans="1:8" ht="15">
      <c r="A293" s="13"/>
      <c r="B293" s="13"/>
      <c r="C293" s="6">
        <f t="shared" si="24"/>
      </c>
      <c r="D293" s="71">
        <f t="shared" si="25"/>
      </c>
      <c r="E293" s="61">
        <f t="shared" si="26"/>
      </c>
      <c r="F293" s="56">
        <f t="shared" si="27"/>
      </c>
      <c r="G293" s="57">
        <f t="shared" si="28"/>
      </c>
      <c r="H293" s="58">
        <f t="shared" si="29"/>
      </c>
    </row>
    <row r="294" spans="1:8" ht="15">
      <c r="A294" s="13"/>
      <c r="B294" s="13"/>
      <c r="C294" s="6">
        <f t="shared" si="24"/>
      </c>
      <c r="D294" s="71">
        <f t="shared" si="25"/>
      </c>
      <c r="E294" s="61">
        <f t="shared" si="26"/>
      </c>
      <c r="F294" s="56">
        <f t="shared" si="27"/>
      </c>
      <c r="G294" s="57">
        <f t="shared" si="28"/>
      </c>
      <c r="H294" s="58">
        <f t="shared" si="29"/>
      </c>
    </row>
    <row r="295" spans="1:8" ht="15">
      <c r="A295" s="13"/>
      <c r="B295" s="13"/>
      <c r="C295" s="6">
        <f t="shared" si="24"/>
      </c>
      <c r="D295" s="71">
        <f t="shared" si="25"/>
      </c>
      <c r="E295" s="61">
        <f t="shared" si="26"/>
      </c>
      <c r="F295" s="56">
        <f t="shared" si="27"/>
      </c>
      <c r="G295" s="57">
        <f t="shared" si="28"/>
      </c>
      <c r="H295" s="58">
        <f t="shared" si="29"/>
      </c>
    </row>
    <row r="296" spans="1:8" ht="15">
      <c r="A296" s="13"/>
      <c r="B296" s="13"/>
      <c r="C296" s="6">
        <f t="shared" si="24"/>
      </c>
      <c r="D296" s="71">
        <f t="shared" si="25"/>
      </c>
      <c r="E296" s="61">
        <f t="shared" si="26"/>
      </c>
      <c r="F296" s="56">
        <f t="shared" si="27"/>
      </c>
      <c r="G296" s="57">
        <f t="shared" si="28"/>
      </c>
      <c r="H296" s="58">
        <f t="shared" si="29"/>
      </c>
    </row>
    <row r="297" spans="1:8" ht="15">
      <c r="A297" s="13"/>
      <c r="B297" s="13"/>
      <c r="C297" s="6">
        <f t="shared" si="24"/>
      </c>
      <c r="D297" s="71">
        <f t="shared" si="25"/>
      </c>
      <c r="E297" s="61">
        <f t="shared" si="26"/>
      </c>
      <c r="F297" s="56">
        <f t="shared" si="27"/>
      </c>
      <c r="G297" s="57">
        <f t="shared" si="28"/>
      </c>
      <c r="H297" s="58">
        <f t="shared" si="29"/>
      </c>
    </row>
    <row r="298" spans="1:8" ht="15">
      <c r="A298" s="13"/>
      <c r="B298" s="13"/>
      <c r="C298" s="6">
        <f t="shared" si="24"/>
      </c>
      <c r="D298" s="71">
        <f t="shared" si="25"/>
      </c>
      <c r="E298" s="61">
        <f t="shared" si="26"/>
      </c>
      <c r="F298" s="56">
        <f t="shared" si="27"/>
      </c>
      <c r="G298" s="57">
        <f t="shared" si="28"/>
      </c>
      <c r="H298" s="58">
        <f t="shared" si="29"/>
      </c>
    </row>
    <row r="299" spans="1:8" ht="15">
      <c r="A299" s="13"/>
      <c r="B299" s="13"/>
      <c r="C299" s="6">
        <f t="shared" si="24"/>
      </c>
      <c r="D299" s="71">
        <f t="shared" si="25"/>
      </c>
      <c r="E299" s="61">
        <f t="shared" si="26"/>
      </c>
      <c r="F299" s="56">
        <f t="shared" si="27"/>
      </c>
      <c r="G299" s="57">
        <f t="shared" si="28"/>
      </c>
      <c r="H299" s="58">
        <f t="shared" si="29"/>
      </c>
    </row>
    <row r="300" spans="1:8" ht="15">
      <c r="A300" s="13"/>
      <c r="B300" s="13"/>
      <c r="C300" s="6">
        <f t="shared" si="24"/>
      </c>
      <c r="D300" s="71">
        <f t="shared" si="25"/>
      </c>
      <c r="E300" s="61">
        <f t="shared" si="26"/>
      </c>
      <c r="F300" s="56">
        <f t="shared" si="27"/>
      </c>
      <c r="G300" s="57">
        <f t="shared" si="28"/>
      </c>
      <c r="H300" s="58">
        <f t="shared" si="29"/>
      </c>
    </row>
    <row r="301" spans="1:8" ht="15">
      <c r="A301" s="13"/>
      <c r="B301" s="13"/>
      <c r="C301" s="6">
        <f t="shared" si="24"/>
      </c>
      <c r="D301" s="71">
        <f t="shared" si="25"/>
      </c>
      <c r="E301" s="61">
        <f t="shared" si="26"/>
      </c>
      <c r="F301" s="56">
        <f t="shared" si="27"/>
      </c>
      <c r="G301" s="57">
        <f t="shared" si="28"/>
      </c>
      <c r="H301" s="58">
        <f t="shared" si="29"/>
      </c>
    </row>
    <row r="302" spans="1:8" ht="15">
      <c r="A302" s="13"/>
      <c r="B302" s="13"/>
      <c r="C302" s="6">
        <f t="shared" si="24"/>
      </c>
      <c r="D302" s="71">
        <f t="shared" si="25"/>
      </c>
      <c r="E302" s="61">
        <f t="shared" si="26"/>
      </c>
      <c r="F302" s="56">
        <f t="shared" si="27"/>
      </c>
      <c r="G302" s="57">
        <f t="shared" si="28"/>
      </c>
      <c r="H302" s="58">
        <f t="shared" si="29"/>
      </c>
    </row>
    <row r="303" spans="1:8" ht="15">
      <c r="A303" s="13"/>
      <c r="B303" s="13"/>
      <c r="C303" s="6">
        <f t="shared" si="24"/>
      </c>
      <c r="D303" s="71">
        <f t="shared" si="25"/>
      </c>
      <c r="E303" s="61">
        <f t="shared" si="26"/>
      </c>
      <c r="F303" s="56">
        <f t="shared" si="27"/>
      </c>
      <c r="G303" s="57">
        <f t="shared" si="28"/>
      </c>
      <c r="H303" s="58">
        <f t="shared" si="29"/>
      </c>
    </row>
    <row r="304" spans="1:8" ht="15">
      <c r="A304" s="13"/>
      <c r="B304" s="13"/>
      <c r="C304" s="6">
        <f t="shared" si="24"/>
      </c>
      <c r="D304" s="71">
        <f t="shared" si="25"/>
      </c>
      <c r="E304" s="61">
        <f t="shared" si="26"/>
      </c>
      <c r="F304" s="56">
        <f t="shared" si="27"/>
      </c>
      <c r="G304" s="57">
        <f t="shared" si="28"/>
      </c>
      <c r="H304" s="58">
        <f t="shared" si="29"/>
      </c>
    </row>
    <row r="305" spans="1:8" ht="15">
      <c r="A305" s="13"/>
      <c r="B305" s="13"/>
      <c r="C305" s="6">
        <f t="shared" si="24"/>
      </c>
      <c r="D305" s="71">
        <f t="shared" si="25"/>
      </c>
      <c r="E305" s="61">
        <f t="shared" si="26"/>
      </c>
      <c r="F305" s="56">
        <f t="shared" si="27"/>
      </c>
      <c r="G305" s="57">
        <f t="shared" si="28"/>
      </c>
      <c r="H305" s="58">
        <f t="shared" si="29"/>
      </c>
    </row>
    <row r="306" spans="1:8" ht="15">
      <c r="A306" s="13"/>
      <c r="B306" s="13"/>
      <c r="C306" s="6">
        <f t="shared" si="24"/>
      </c>
      <c r="D306" s="71">
        <f t="shared" si="25"/>
      </c>
      <c r="E306" s="61">
        <f t="shared" si="26"/>
      </c>
      <c r="F306" s="56">
        <f t="shared" si="27"/>
      </c>
      <c r="G306" s="57">
        <f t="shared" si="28"/>
      </c>
      <c r="H306" s="58">
        <f t="shared" si="29"/>
      </c>
    </row>
    <row r="307" spans="1:8" ht="15">
      <c r="A307" s="13"/>
      <c r="B307" s="13"/>
      <c r="C307" s="6">
        <f t="shared" si="24"/>
      </c>
      <c r="D307" s="71">
        <f t="shared" si="25"/>
      </c>
      <c r="E307" s="61">
        <f t="shared" si="26"/>
      </c>
      <c r="F307" s="56">
        <f t="shared" si="27"/>
      </c>
      <c r="G307" s="57">
        <f t="shared" si="28"/>
      </c>
      <c r="H307" s="58">
        <f t="shared" si="29"/>
      </c>
    </row>
    <row r="308" spans="1:8" ht="15">
      <c r="A308" s="13"/>
      <c r="B308" s="13"/>
      <c r="C308" s="6">
        <f t="shared" si="24"/>
      </c>
      <c r="D308" s="71">
        <f t="shared" si="25"/>
      </c>
      <c r="E308" s="61">
        <f t="shared" si="26"/>
      </c>
      <c r="F308" s="56">
        <f t="shared" si="27"/>
      </c>
      <c r="G308" s="57">
        <f t="shared" si="28"/>
      </c>
      <c r="H308" s="58">
        <f t="shared" si="29"/>
      </c>
    </row>
    <row r="309" spans="1:8" ht="15">
      <c r="A309" s="13"/>
      <c r="B309" s="13"/>
      <c r="C309" s="6">
        <f t="shared" si="24"/>
      </c>
      <c r="D309" s="71">
        <f t="shared" si="25"/>
      </c>
      <c r="E309" s="61">
        <f t="shared" si="26"/>
      </c>
      <c r="F309" s="56">
        <f t="shared" si="27"/>
      </c>
      <c r="G309" s="57">
        <f t="shared" si="28"/>
      </c>
      <c r="H309" s="58">
        <f t="shared" si="29"/>
      </c>
    </row>
    <row r="310" spans="1:8" ht="15">
      <c r="A310" s="13"/>
      <c r="B310" s="13"/>
      <c r="C310" s="6">
        <f t="shared" si="24"/>
      </c>
      <c r="D310" s="71">
        <f t="shared" si="25"/>
      </c>
      <c r="E310" s="61">
        <f t="shared" si="26"/>
      </c>
      <c r="F310" s="56">
        <f t="shared" si="27"/>
      </c>
      <c r="G310" s="57">
        <f t="shared" si="28"/>
      </c>
      <c r="H310" s="58">
        <f t="shared" si="29"/>
      </c>
    </row>
    <row r="311" spans="1:8" ht="15">
      <c r="A311" s="13"/>
      <c r="B311" s="13"/>
      <c r="C311" s="6">
        <f t="shared" si="24"/>
      </c>
      <c r="D311" s="71">
        <f t="shared" si="25"/>
      </c>
      <c r="E311" s="61">
        <f t="shared" si="26"/>
      </c>
      <c r="F311" s="56">
        <f t="shared" si="27"/>
      </c>
      <c r="G311" s="57">
        <f t="shared" si="28"/>
      </c>
      <c r="H311" s="58">
        <f t="shared" si="29"/>
      </c>
    </row>
    <row r="312" spans="1:8" ht="15">
      <c r="A312" s="13"/>
      <c r="B312" s="13"/>
      <c r="C312" s="6">
        <f t="shared" si="24"/>
      </c>
      <c r="D312" s="71">
        <f t="shared" si="25"/>
      </c>
      <c r="E312" s="61">
        <f t="shared" si="26"/>
      </c>
      <c r="F312" s="56">
        <f t="shared" si="27"/>
      </c>
      <c r="G312" s="57">
        <f t="shared" si="28"/>
      </c>
      <c r="H312" s="58">
        <f t="shared" si="29"/>
      </c>
    </row>
    <row r="313" spans="1:8" ht="15">
      <c r="A313" s="13"/>
      <c r="B313" s="13"/>
      <c r="C313" s="6">
        <f t="shared" si="24"/>
      </c>
      <c r="D313" s="71">
        <f t="shared" si="25"/>
      </c>
      <c r="E313" s="61">
        <f t="shared" si="26"/>
      </c>
      <c r="F313" s="56">
        <f t="shared" si="27"/>
      </c>
      <c r="G313" s="57">
        <f t="shared" si="28"/>
      </c>
      <c r="H313" s="58">
        <f t="shared" si="29"/>
      </c>
    </row>
    <row r="314" spans="1:8" ht="15">
      <c r="A314" s="13"/>
      <c r="B314" s="13"/>
      <c r="C314" s="6">
        <f t="shared" si="24"/>
      </c>
      <c r="D314" s="71">
        <f t="shared" si="25"/>
      </c>
      <c r="E314" s="61">
        <f t="shared" si="26"/>
      </c>
      <c r="F314" s="56">
        <f t="shared" si="27"/>
      </c>
      <c r="G314" s="57">
        <f t="shared" si="28"/>
      </c>
      <c r="H314" s="58">
        <f t="shared" si="29"/>
      </c>
    </row>
    <row r="315" spans="1:8" ht="15">
      <c r="A315" s="13"/>
      <c r="B315" s="13"/>
      <c r="C315" s="6">
        <f t="shared" si="24"/>
      </c>
      <c r="D315" s="71">
        <f t="shared" si="25"/>
      </c>
      <c r="E315" s="61">
        <f t="shared" si="26"/>
      </c>
      <c r="F315" s="56">
        <f t="shared" si="27"/>
      </c>
      <c r="G315" s="57">
        <f t="shared" si="28"/>
      </c>
      <c r="H315" s="58">
        <f t="shared" si="29"/>
      </c>
    </row>
    <row r="316" spans="1:8" ht="15">
      <c r="A316" s="13"/>
      <c r="B316" s="13"/>
      <c r="C316" s="6">
        <f t="shared" si="24"/>
      </c>
      <c r="D316" s="71">
        <f t="shared" si="25"/>
      </c>
      <c r="E316" s="61">
        <f t="shared" si="26"/>
      </c>
      <c r="F316" s="56">
        <f t="shared" si="27"/>
      </c>
      <c r="G316" s="57">
        <f t="shared" si="28"/>
      </c>
      <c r="H316" s="58">
        <f t="shared" si="29"/>
      </c>
    </row>
    <row r="317" spans="1:8" ht="15">
      <c r="A317" s="13"/>
      <c r="B317" s="13"/>
      <c r="C317" s="6">
        <f t="shared" si="24"/>
      </c>
      <c r="D317" s="71">
        <f t="shared" si="25"/>
      </c>
      <c r="E317" s="61">
        <f t="shared" si="26"/>
      </c>
      <c r="F317" s="56">
        <f t="shared" si="27"/>
      </c>
      <c r="G317" s="57">
        <f t="shared" si="28"/>
      </c>
      <c r="H317" s="58">
        <f t="shared" si="29"/>
      </c>
    </row>
    <row r="318" spans="1:8" ht="15">
      <c r="A318" s="13"/>
      <c r="B318" s="13"/>
      <c r="C318" s="6">
        <f t="shared" si="24"/>
      </c>
      <c r="D318" s="71">
        <f t="shared" si="25"/>
      </c>
      <c r="E318" s="61">
        <f t="shared" si="26"/>
      </c>
      <c r="F318" s="56">
        <f t="shared" si="27"/>
      </c>
      <c r="G318" s="57">
        <f t="shared" si="28"/>
      </c>
      <c r="H318" s="58">
        <f t="shared" si="29"/>
      </c>
    </row>
    <row r="319" spans="1:8" ht="15">
      <c r="A319" s="13"/>
      <c r="B319" s="13"/>
      <c r="C319" s="6">
        <f t="shared" si="24"/>
      </c>
      <c r="D319" s="71">
        <f t="shared" si="25"/>
      </c>
      <c r="E319" s="61">
        <f t="shared" si="26"/>
      </c>
      <c r="F319" s="56">
        <f t="shared" si="27"/>
      </c>
      <c r="G319" s="57">
        <f t="shared" si="28"/>
      </c>
      <c r="H319" s="58">
        <f t="shared" si="29"/>
      </c>
    </row>
    <row r="320" spans="1:8" ht="15">
      <c r="A320" s="13"/>
      <c r="B320" s="13"/>
      <c r="C320" s="6">
        <f t="shared" si="24"/>
      </c>
      <c r="D320" s="71">
        <f t="shared" si="25"/>
      </c>
      <c r="E320" s="61">
        <f t="shared" si="26"/>
      </c>
      <c r="F320" s="56">
        <f t="shared" si="27"/>
      </c>
      <c r="G320" s="57">
        <f t="shared" si="28"/>
      </c>
      <c r="H320" s="58">
        <f t="shared" si="29"/>
      </c>
    </row>
    <row r="321" spans="1:8" ht="15">
      <c r="A321" s="13"/>
      <c r="B321" s="13"/>
      <c r="C321" s="6">
        <f t="shared" si="24"/>
      </c>
      <c r="D321" s="71">
        <f t="shared" si="25"/>
      </c>
      <c r="E321" s="61">
        <f t="shared" si="26"/>
      </c>
      <c r="F321" s="56">
        <f t="shared" si="27"/>
      </c>
      <c r="G321" s="57">
        <f t="shared" si="28"/>
      </c>
      <c r="H321" s="58">
        <f t="shared" si="29"/>
      </c>
    </row>
    <row r="322" spans="1:8" ht="15">
      <c r="A322" s="13"/>
      <c r="B322" s="13"/>
      <c r="C322" s="6">
        <f t="shared" si="24"/>
      </c>
      <c r="D322" s="71">
        <f t="shared" si="25"/>
      </c>
      <c r="E322" s="61">
        <f t="shared" si="26"/>
      </c>
      <c r="F322" s="56">
        <f t="shared" si="27"/>
      </c>
      <c r="G322" s="57">
        <f t="shared" si="28"/>
      </c>
      <c r="H322" s="58">
        <f t="shared" si="29"/>
      </c>
    </row>
    <row r="323" spans="1:8" ht="15">
      <c r="A323" s="13"/>
      <c r="B323" s="13"/>
      <c r="C323" s="6">
        <f t="shared" si="24"/>
      </c>
      <c r="D323" s="71">
        <f t="shared" si="25"/>
      </c>
      <c r="E323" s="61">
        <f t="shared" si="26"/>
      </c>
      <c r="F323" s="56">
        <f t="shared" si="27"/>
      </c>
      <c r="G323" s="57">
        <f t="shared" si="28"/>
      </c>
      <c r="H323" s="58">
        <f t="shared" si="29"/>
      </c>
    </row>
    <row r="324" spans="1:8" ht="15">
      <c r="A324" s="13"/>
      <c r="B324" s="13"/>
      <c r="C324" s="6">
        <f t="shared" si="24"/>
      </c>
      <c r="D324" s="71">
        <f t="shared" si="25"/>
      </c>
      <c r="E324" s="61">
        <f t="shared" si="26"/>
      </c>
      <c r="F324" s="56">
        <f t="shared" si="27"/>
      </c>
      <c r="G324" s="57">
        <f t="shared" si="28"/>
      </c>
      <c r="H324" s="58">
        <f t="shared" si="29"/>
      </c>
    </row>
    <row r="325" spans="1:8" ht="15">
      <c r="A325" s="13"/>
      <c r="B325" s="13"/>
      <c r="C325" s="6">
        <f t="shared" si="24"/>
      </c>
      <c r="D325" s="71">
        <f t="shared" si="25"/>
      </c>
      <c r="E325" s="61">
        <f t="shared" si="26"/>
      </c>
      <c r="F325" s="56">
        <f t="shared" si="27"/>
      </c>
      <c r="G325" s="57">
        <f t="shared" si="28"/>
      </c>
      <c r="H325" s="58">
        <f t="shared" si="29"/>
      </c>
    </row>
    <row r="326" spans="1:8" ht="15">
      <c r="A326" s="13"/>
      <c r="B326" s="13"/>
      <c r="C326" s="6">
        <f t="shared" si="24"/>
      </c>
      <c r="D326" s="71">
        <f t="shared" si="25"/>
      </c>
      <c r="E326" s="61">
        <f t="shared" si="26"/>
      </c>
      <c r="F326" s="56">
        <f t="shared" si="27"/>
      </c>
      <c r="G326" s="57">
        <f t="shared" si="28"/>
      </c>
      <c r="H326" s="58">
        <f t="shared" si="29"/>
      </c>
    </row>
    <row r="327" spans="1:8" ht="15">
      <c r="A327" s="13"/>
      <c r="B327" s="13"/>
      <c r="C327" s="6">
        <f t="shared" si="24"/>
      </c>
      <c r="D327" s="71">
        <f t="shared" si="25"/>
      </c>
      <c r="E327" s="61">
        <f t="shared" si="26"/>
      </c>
      <c r="F327" s="56">
        <f t="shared" si="27"/>
      </c>
      <c r="G327" s="57">
        <f t="shared" si="28"/>
      </c>
      <c r="H327" s="58">
        <f t="shared" si="29"/>
      </c>
    </row>
    <row r="328" spans="1:8" ht="15">
      <c r="A328" s="13"/>
      <c r="B328" s="13"/>
      <c r="C328" s="6">
        <f t="shared" si="24"/>
      </c>
      <c r="D328" s="71">
        <f t="shared" si="25"/>
      </c>
      <c r="E328" s="61">
        <f t="shared" si="26"/>
      </c>
      <c r="F328" s="56">
        <f t="shared" si="27"/>
      </c>
      <c r="G328" s="57">
        <f t="shared" si="28"/>
      </c>
      <c r="H328" s="58">
        <f t="shared" si="29"/>
      </c>
    </row>
    <row r="329" spans="1:8" ht="15">
      <c r="A329" s="13"/>
      <c r="B329" s="13"/>
      <c r="C329" s="6">
        <f t="shared" si="24"/>
      </c>
      <c r="D329" s="71">
        <f t="shared" si="25"/>
      </c>
      <c r="E329" s="61">
        <f t="shared" si="26"/>
      </c>
      <c r="F329" s="56">
        <f t="shared" si="27"/>
      </c>
      <c r="G329" s="57">
        <f t="shared" si="28"/>
      </c>
      <c r="H329" s="58">
        <f t="shared" si="29"/>
      </c>
    </row>
    <row r="330" spans="1:8" ht="15">
      <c r="A330" s="13"/>
      <c r="B330" s="13"/>
      <c r="C330" s="6">
        <f t="shared" si="24"/>
      </c>
      <c r="D330" s="71">
        <f t="shared" si="25"/>
      </c>
      <c r="E330" s="61">
        <f t="shared" si="26"/>
      </c>
      <c r="F330" s="56">
        <f t="shared" si="27"/>
      </c>
      <c r="G330" s="57">
        <f t="shared" si="28"/>
      </c>
      <c r="H330" s="58">
        <f t="shared" si="29"/>
      </c>
    </row>
    <row r="331" spans="1:8" ht="15">
      <c r="A331" s="13"/>
      <c r="B331" s="13"/>
      <c r="C331" s="6">
        <f aca="true" t="shared" si="30" ref="C331:C394">IF(B331=0,"",(1-1.04*EXP(-1.73*($B$7/SQRT($B$6*B331))^(0.734)))^3)</f>
      </c>
      <c r="D331" s="71">
        <f aca="true" t="shared" si="31" ref="D331:D394">_xlfn.IFERROR(A331*C331,"")</f>
      </c>
      <c r="E331" s="61">
        <f aca="true" t="shared" si="32" ref="E331:E394">_xlfn.IFERROR((4/3*$I$10*$B$6^(1/2)*(B331-$J$10)^(3/2)),"")</f>
      </c>
      <c r="F331" s="56">
        <f aca="true" t="shared" si="33" ref="F331:F394">_xlfn.IFERROR((D331-E331)^2,"")</f>
      </c>
      <c r="G331" s="57">
        <f aca="true" t="shared" si="34" ref="G331:G394">IF(D331=0,"",D331)</f>
      </c>
      <c r="H331" s="58">
        <f aca="true" t="shared" si="35" ref="H331:H394">_xlfn.IFERROR((G331-AVERAGE(G$10:G$401))^2,"")</f>
      </c>
    </row>
    <row r="332" spans="1:8" ht="15">
      <c r="A332" s="13"/>
      <c r="B332" s="13"/>
      <c r="C332" s="6">
        <f t="shared" si="30"/>
      </c>
      <c r="D332" s="71">
        <f t="shared" si="31"/>
      </c>
      <c r="E332" s="61">
        <f t="shared" si="32"/>
      </c>
      <c r="F332" s="56">
        <f t="shared" si="33"/>
      </c>
      <c r="G332" s="57">
        <f t="shared" si="34"/>
      </c>
      <c r="H332" s="58">
        <f t="shared" si="35"/>
      </c>
    </row>
    <row r="333" spans="1:8" ht="15">
      <c r="A333" s="13"/>
      <c r="B333" s="13"/>
      <c r="C333" s="6">
        <f t="shared" si="30"/>
      </c>
      <c r="D333" s="71">
        <f t="shared" si="31"/>
      </c>
      <c r="E333" s="61">
        <f t="shared" si="32"/>
      </c>
      <c r="F333" s="56">
        <f t="shared" si="33"/>
      </c>
      <c r="G333" s="57">
        <f t="shared" si="34"/>
      </c>
      <c r="H333" s="58">
        <f t="shared" si="35"/>
      </c>
    </row>
    <row r="334" spans="1:8" ht="15">
      <c r="A334" s="13"/>
      <c r="B334" s="13"/>
      <c r="C334" s="6">
        <f t="shared" si="30"/>
      </c>
      <c r="D334" s="71">
        <f t="shared" si="31"/>
      </c>
      <c r="E334" s="61">
        <f t="shared" si="32"/>
      </c>
      <c r="F334" s="56">
        <f t="shared" si="33"/>
      </c>
      <c r="G334" s="57">
        <f t="shared" si="34"/>
      </c>
      <c r="H334" s="58">
        <f t="shared" si="35"/>
      </c>
    </row>
    <row r="335" spans="1:8" ht="15">
      <c r="A335" s="13"/>
      <c r="B335" s="13"/>
      <c r="C335" s="6">
        <f t="shared" si="30"/>
      </c>
      <c r="D335" s="71">
        <f t="shared" si="31"/>
      </c>
      <c r="E335" s="61">
        <f t="shared" si="32"/>
      </c>
      <c r="F335" s="56">
        <f t="shared" si="33"/>
      </c>
      <c r="G335" s="57">
        <f t="shared" si="34"/>
      </c>
      <c r="H335" s="58">
        <f t="shared" si="35"/>
      </c>
    </row>
    <row r="336" spans="1:8" ht="15">
      <c r="A336" s="13"/>
      <c r="B336" s="13"/>
      <c r="C336" s="6">
        <f t="shared" si="30"/>
      </c>
      <c r="D336" s="71">
        <f t="shared" si="31"/>
      </c>
      <c r="E336" s="61">
        <f t="shared" si="32"/>
      </c>
      <c r="F336" s="56">
        <f t="shared" si="33"/>
      </c>
      <c r="G336" s="57">
        <f t="shared" si="34"/>
      </c>
      <c r="H336" s="58">
        <f t="shared" si="35"/>
      </c>
    </row>
    <row r="337" spans="1:8" ht="15">
      <c r="A337" s="13"/>
      <c r="B337" s="13"/>
      <c r="C337" s="6">
        <f t="shared" si="30"/>
      </c>
      <c r="D337" s="71">
        <f t="shared" si="31"/>
      </c>
      <c r="E337" s="61">
        <f t="shared" si="32"/>
      </c>
      <c r="F337" s="56">
        <f t="shared" si="33"/>
      </c>
      <c r="G337" s="57">
        <f t="shared" si="34"/>
      </c>
      <c r="H337" s="58">
        <f t="shared" si="35"/>
      </c>
    </row>
    <row r="338" spans="1:8" ht="15">
      <c r="A338" s="13"/>
      <c r="B338" s="13"/>
      <c r="C338" s="6">
        <f t="shared" si="30"/>
      </c>
      <c r="D338" s="71">
        <f t="shared" si="31"/>
      </c>
      <c r="E338" s="61">
        <f t="shared" si="32"/>
      </c>
      <c r="F338" s="56">
        <f t="shared" si="33"/>
      </c>
      <c r="G338" s="57">
        <f t="shared" si="34"/>
      </c>
      <c r="H338" s="58">
        <f t="shared" si="35"/>
      </c>
    </row>
    <row r="339" spans="1:8" ht="15">
      <c r="A339" s="13"/>
      <c r="B339" s="13"/>
      <c r="C339" s="6">
        <f t="shared" si="30"/>
      </c>
      <c r="D339" s="71">
        <f t="shared" si="31"/>
      </c>
      <c r="E339" s="61">
        <f t="shared" si="32"/>
      </c>
      <c r="F339" s="56">
        <f t="shared" si="33"/>
      </c>
      <c r="G339" s="57">
        <f t="shared" si="34"/>
      </c>
      <c r="H339" s="58">
        <f t="shared" si="35"/>
      </c>
    </row>
    <row r="340" spans="1:8" ht="15">
      <c r="A340" s="13"/>
      <c r="B340" s="13"/>
      <c r="C340" s="6">
        <f t="shared" si="30"/>
      </c>
      <c r="D340" s="71">
        <f t="shared" si="31"/>
      </c>
      <c r="E340" s="61">
        <f t="shared" si="32"/>
      </c>
      <c r="F340" s="56">
        <f t="shared" si="33"/>
      </c>
      <c r="G340" s="57">
        <f t="shared" si="34"/>
      </c>
      <c r="H340" s="58">
        <f t="shared" si="35"/>
      </c>
    </row>
    <row r="341" spans="1:8" ht="15">
      <c r="A341" s="13"/>
      <c r="B341" s="13"/>
      <c r="C341" s="6">
        <f t="shared" si="30"/>
      </c>
      <c r="D341" s="71">
        <f t="shared" si="31"/>
      </c>
      <c r="E341" s="61">
        <f t="shared" si="32"/>
      </c>
      <c r="F341" s="56">
        <f t="shared" si="33"/>
      </c>
      <c r="G341" s="57">
        <f t="shared" si="34"/>
      </c>
      <c r="H341" s="58">
        <f t="shared" si="35"/>
      </c>
    </row>
    <row r="342" spans="1:8" ht="15">
      <c r="A342" s="13"/>
      <c r="B342" s="13"/>
      <c r="C342" s="6">
        <f t="shared" si="30"/>
      </c>
      <c r="D342" s="71">
        <f t="shared" si="31"/>
      </c>
      <c r="E342" s="61">
        <f t="shared" si="32"/>
      </c>
      <c r="F342" s="56">
        <f t="shared" si="33"/>
      </c>
      <c r="G342" s="57">
        <f t="shared" si="34"/>
      </c>
      <c r="H342" s="58">
        <f t="shared" si="35"/>
      </c>
    </row>
    <row r="343" spans="1:8" ht="15">
      <c r="A343" s="13"/>
      <c r="B343" s="13"/>
      <c r="C343" s="6">
        <f t="shared" si="30"/>
      </c>
      <c r="D343" s="71">
        <f t="shared" si="31"/>
      </c>
      <c r="E343" s="61">
        <f t="shared" si="32"/>
      </c>
      <c r="F343" s="56">
        <f t="shared" si="33"/>
      </c>
      <c r="G343" s="57">
        <f t="shared" si="34"/>
      </c>
      <c r="H343" s="58">
        <f t="shared" si="35"/>
      </c>
    </row>
    <row r="344" spans="1:8" ht="15">
      <c r="A344" s="13"/>
      <c r="B344" s="13"/>
      <c r="C344" s="6">
        <f t="shared" si="30"/>
      </c>
      <c r="D344" s="71">
        <f t="shared" si="31"/>
      </c>
      <c r="E344" s="61">
        <f t="shared" si="32"/>
      </c>
      <c r="F344" s="56">
        <f t="shared" si="33"/>
      </c>
      <c r="G344" s="57">
        <f t="shared" si="34"/>
      </c>
      <c r="H344" s="58">
        <f t="shared" si="35"/>
      </c>
    </row>
    <row r="345" spans="1:8" ht="15">
      <c r="A345" s="13"/>
      <c r="B345" s="13"/>
      <c r="C345" s="6">
        <f t="shared" si="30"/>
      </c>
      <c r="D345" s="71">
        <f t="shared" si="31"/>
      </c>
      <c r="E345" s="61">
        <f t="shared" si="32"/>
      </c>
      <c r="F345" s="56">
        <f t="shared" si="33"/>
      </c>
      <c r="G345" s="57">
        <f t="shared" si="34"/>
      </c>
      <c r="H345" s="58">
        <f t="shared" si="35"/>
      </c>
    </row>
    <row r="346" spans="1:8" ht="15">
      <c r="A346" s="13"/>
      <c r="B346" s="13"/>
      <c r="C346" s="6">
        <f t="shared" si="30"/>
      </c>
      <c r="D346" s="71">
        <f t="shared" si="31"/>
      </c>
      <c r="E346" s="61">
        <f t="shared" si="32"/>
      </c>
      <c r="F346" s="56">
        <f t="shared" si="33"/>
      </c>
      <c r="G346" s="57">
        <f t="shared" si="34"/>
      </c>
      <c r="H346" s="58">
        <f t="shared" si="35"/>
      </c>
    </row>
    <row r="347" spans="1:8" ht="15">
      <c r="A347" s="13"/>
      <c r="B347" s="13"/>
      <c r="C347" s="6">
        <f t="shared" si="30"/>
      </c>
      <c r="D347" s="71">
        <f t="shared" si="31"/>
      </c>
      <c r="E347" s="61">
        <f t="shared" si="32"/>
      </c>
      <c r="F347" s="56">
        <f t="shared" si="33"/>
      </c>
      <c r="G347" s="57">
        <f t="shared" si="34"/>
      </c>
      <c r="H347" s="58">
        <f t="shared" si="35"/>
      </c>
    </row>
    <row r="348" spans="1:8" ht="15">
      <c r="A348" s="13"/>
      <c r="B348" s="13"/>
      <c r="C348" s="6">
        <f t="shared" si="30"/>
      </c>
      <c r="D348" s="71">
        <f t="shared" si="31"/>
      </c>
      <c r="E348" s="61">
        <f t="shared" si="32"/>
      </c>
      <c r="F348" s="56">
        <f t="shared" si="33"/>
      </c>
      <c r="G348" s="57">
        <f t="shared" si="34"/>
      </c>
      <c r="H348" s="58">
        <f t="shared" si="35"/>
      </c>
    </row>
    <row r="349" spans="1:8" ht="15">
      <c r="A349" s="13"/>
      <c r="B349" s="13"/>
      <c r="C349" s="6">
        <f t="shared" si="30"/>
      </c>
      <c r="D349" s="71">
        <f t="shared" si="31"/>
      </c>
      <c r="E349" s="61">
        <f t="shared" si="32"/>
      </c>
      <c r="F349" s="56">
        <f t="shared" si="33"/>
      </c>
      <c r="G349" s="57">
        <f t="shared" si="34"/>
      </c>
      <c r="H349" s="58">
        <f t="shared" si="35"/>
      </c>
    </row>
    <row r="350" spans="1:8" ht="15">
      <c r="A350" s="13"/>
      <c r="B350" s="13"/>
      <c r="C350" s="6">
        <f t="shared" si="30"/>
      </c>
      <c r="D350" s="71">
        <f t="shared" si="31"/>
      </c>
      <c r="E350" s="61">
        <f t="shared" si="32"/>
      </c>
      <c r="F350" s="56">
        <f t="shared" si="33"/>
      </c>
      <c r="G350" s="57">
        <f t="shared" si="34"/>
      </c>
      <c r="H350" s="58">
        <f t="shared" si="35"/>
      </c>
    </row>
    <row r="351" spans="1:8" ht="15">
      <c r="A351" s="13"/>
      <c r="B351" s="13"/>
      <c r="C351" s="6">
        <f t="shared" si="30"/>
      </c>
      <c r="D351" s="71">
        <f t="shared" si="31"/>
      </c>
      <c r="E351" s="61">
        <f t="shared" si="32"/>
      </c>
      <c r="F351" s="56">
        <f t="shared" si="33"/>
      </c>
      <c r="G351" s="57">
        <f t="shared" si="34"/>
      </c>
      <c r="H351" s="58">
        <f t="shared" si="35"/>
      </c>
    </row>
    <row r="352" spans="1:8" ht="15">
      <c r="A352" s="13"/>
      <c r="B352" s="13"/>
      <c r="C352" s="6">
        <f t="shared" si="30"/>
      </c>
      <c r="D352" s="71">
        <f t="shared" si="31"/>
      </c>
      <c r="E352" s="61">
        <f t="shared" si="32"/>
      </c>
      <c r="F352" s="56">
        <f t="shared" si="33"/>
      </c>
      <c r="G352" s="57">
        <f t="shared" si="34"/>
      </c>
      <c r="H352" s="58">
        <f t="shared" si="35"/>
      </c>
    </row>
    <row r="353" spans="1:8" ht="15">
      <c r="A353" s="13"/>
      <c r="B353" s="13"/>
      <c r="C353" s="6">
        <f t="shared" si="30"/>
      </c>
      <c r="D353" s="71">
        <f t="shared" si="31"/>
      </c>
      <c r="E353" s="61">
        <f t="shared" si="32"/>
      </c>
      <c r="F353" s="56">
        <f t="shared" si="33"/>
      </c>
      <c r="G353" s="57">
        <f t="shared" si="34"/>
      </c>
      <c r="H353" s="58">
        <f t="shared" si="35"/>
      </c>
    </row>
    <row r="354" spans="1:8" ht="15">
      <c r="A354" s="13"/>
      <c r="B354" s="13"/>
      <c r="C354" s="6">
        <f t="shared" si="30"/>
      </c>
      <c r="D354" s="71">
        <f t="shared" si="31"/>
      </c>
      <c r="E354" s="61">
        <f t="shared" si="32"/>
      </c>
      <c r="F354" s="56">
        <f t="shared" si="33"/>
      </c>
      <c r="G354" s="57">
        <f t="shared" si="34"/>
      </c>
      <c r="H354" s="58">
        <f t="shared" si="35"/>
      </c>
    </row>
    <row r="355" spans="1:8" ht="15">
      <c r="A355" s="13"/>
      <c r="B355" s="13"/>
      <c r="C355" s="6">
        <f t="shared" si="30"/>
      </c>
      <c r="D355" s="71">
        <f t="shared" si="31"/>
      </c>
      <c r="E355" s="61">
        <f t="shared" si="32"/>
      </c>
      <c r="F355" s="56">
        <f t="shared" si="33"/>
      </c>
      <c r="G355" s="57">
        <f t="shared" si="34"/>
      </c>
      <c r="H355" s="58">
        <f t="shared" si="35"/>
      </c>
    </row>
    <row r="356" spans="1:8" ht="15">
      <c r="A356" s="13"/>
      <c r="B356" s="13"/>
      <c r="C356" s="6">
        <f t="shared" si="30"/>
      </c>
      <c r="D356" s="71">
        <f t="shared" si="31"/>
      </c>
      <c r="E356" s="61">
        <f t="shared" si="32"/>
      </c>
      <c r="F356" s="56">
        <f t="shared" si="33"/>
      </c>
      <c r="G356" s="57">
        <f t="shared" si="34"/>
      </c>
      <c r="H356" s="58">
        <f t="shared" si="35"/>
      </c>
    </row>
    <row r="357" spans="1:8" ht="15">
      <c r="A357" s="13"/>
      <c r="B357" s="13"/>
      <c r="C357" s="6">
        <f t="shared" si="30"/>
      </c>
      <c r="D357" s="71">
        <f t="shared" si="31"/>
      </c>
      <c r="E357" s="61">
        <f t="shared" si="32"/>
      </c>
      <c r="F357" s="56">
        <f t="shared" si="33"/>
      </c>
      <c r="G357" s="57">
        <f t="shared" si="34"/>
      </c>
      <c r="H357" s="58">
        <f t="shared" si="35"/>
      </c>
    </row>
    <row r="358" spans="1:8" ht="15">
      <c r="A358" s="13"/>
      <c r="B358" s="13"/>
      <c r="C358" s="6">
        <f t="shared" si="30"/>
      </c>
      <c r="D358" s="71">
        <f t="shared" si="31"/>
      </c>
      <c r="E358" s="61">
        <f t="shared" si="32"/>
      </c>
      <c r="F358" s="56">
        <f t="shared" si="33"/>
      </c>
      <c r="G358" s="57">
        <f t="shared" si="34"/>
      </c>
      <c r="H358" s="58">
        <f t="shared" si="35"/>
      </c>
    </row>
    <row r="359" spans="1:8" ht="15">
      <c r="A359" s="13"/>
      <c r="B359" s="13"/>
      <c r="C359" s="6">
        <f t="shared" si="30"/>
      </c>
      <c r="D359" s="71">
        <f t="shared" si="31"/>
      </c>
      <c r="E359" s="61">
        <f t="shared" si="32"/>
      </c>
      <c r="F359" s="56">
        <f t="shared" si="33"/>
      </c>
      <c r="G359" s="57">
        <f t="shared" si="34"/>
      </c>
      <c r="H359" s="58">
        <f t="shared" si="35"/>
      </c>
    </row>
    <row r="360" spans="1:8" ht="15">
      <c r="A360" s="13"/>
      <c r="B360" s="13"/>
      <c r="C360" s="6">
        <f t="shared" si="30"/>
      </c>
      <c r="D360" s="71">
        <f t="shared" si="31"/>
      </c>
      <c r="E360" s="61">
        <f t="shared" si="32"/>
      </c>
      <c r="F360" s="56">
        <f t="shared" si="33"/>
      </c>
      <c r="G360" s="57">
        <f t="shared" si="34"/>
      </c>
      <c r="H360" s="58">
        <f t="shared" si="35"/>
      </c>
    </row>
    <row r="361" spans="1:8" ht="15">
      <c r="A361" s="13"/>
      <c r="B361" s="13"/>
      <c r="C361" s="6">
        <f t="shared" si="30"/>
      </c>
      <c r="D361" s="71">
        <f t="shared" si="31"/>
      </c>
      <c r="E361" s="61">
        <f t="shared" si="32"/>
      </c>
      <c r="F361" s="56">
        <f t="shared" si="33"/>
      </c>
      <c r="G361" s="57">
        <f t="shared" si="34"/>
      </c>
      <c r="H361" s="58">
        <f t="shared" si="35"/>
      </c>
    </row>
    <row r="362" spans="1:8" ht="15">
      <c r="A362" s="13"/>
      <c r="B362" s="13"/>
      <c r="C362" s="6">
        <f t="shared" si="30"/>
      </c>
      <c r="D362" s="71">
        <f t="shared" si="31"/>
      </c>
      <c r="E362" s="61">
        <f t="shared" si="32"/>
      </c>
      <c r="F362" s="56">
        <f t="shared" si="33"/>
      </c>
      <c r="G362" s="57">
        <f t="shared" si="34"/>
      </c>
      <c r="H362" s="58">
        <f t="shared" si="35"/>
      </c>
    </row>
    <row r="363" spans="1:8" ht="15">
      <c r="A363" s="13"/>
      <c r="B363" s="13"/>
      <c r="C363" s="6">
        <f t="shared" si="30"/>
      </c>
      <c r="D363" s="71">
        <f t="shared" si="31"/>
      </c>
      <c r="E363" s="61">
        <f t="shared" si="32"/>
      </c>
      <c r="F363" s="56">
        <f t="shared" si="33"/>
      </c>
      <c r="G363" s="57">
        <f t="shared" si="34"/>
      </c>
      <c r="H363" s="58">
        <f t="shared" si="35"/>
      </c>
    </row>
    <row r="364" spans="1:8" ht="15">
      <c r="A364" s="13"/>
      <c r="B364" s="13"/>
      <c r="C364" s="6">
        <f t="shared" si="30"/>
      </c>
      <c r="D364" s="71">
        <f t="shared" si="31"/>
      </c>
      <c r="E364" s="61">
        <f t="shared" si="32"/>
      </c>
      <c r="F364" s="56">
        <f t="shared" si="33"/>
      </c>
      <c r="G364" s="57">
        <f t="shared" si="34"/>
      </c>
      <c r="H364" s="58">
        <f t="shared" si="35"/>
      </c>
    </row>
    <row r="365" spans="1:8" ht="15">
      <c r="A365" s="13"/>
      <c r="B365" s="13"/>
      <c r="C365" s="6">
        <f t="shared" si="30"/>
      </c>
      <c r="D365" s="71">
        <f t="shared" si="31"/>
      </c>
      <c r="E365" s="61">
        <f t="shared" si="32"/>
      </c>
      <c r="F365" s="56">
        <f t="shared" si="33"/>
      </c>
      <c r="G365" s="57">
        <f t="shared" si="34"/>
      </c>
      <c r="H365" s="58">
        <f t="shared" si="35"/>
      </c>
    </row>
    <row r="366" spans="1:8" ht="15">
      <c r="A366" s="13"/>
      <c r="B366" s="13"/>
      <c r="C366" s="6">
        <f t="shared" si="30"/>
      </c>
      <c r="D366" s="71">
        <f t="shared" si="31"/>
      </c>
      <c r="E366" s="61">
        <f t="shared" si="32"/>
      </c>
      <c r="F366" s="56">
        <f t="shared" si="33"/>
      </c>
      <c r="G366" s="57">
        <f t="shared" si="34"/>
      </c>
      <c r="H366" s="58">
        <f t="shared" si="35"/>
      </c>
    </row>
    <row r="367" spans="1:8" ht="15">
      <c r="A367" s="13"/>
      <c r="B367" s="13"/>
      <c r="C367" s="6">
        <f t="shared" si="30"/>
      </c>
      <c r="D367" s="71">
        <f t="shared" si="31"/>
      </c>
      <c r="E367" s="61">
        <f t="shared" si="32"/>
      </c>
      <c r="F367" s="56">
        <f t="shared" si="33"/>
      </c>
      <c r="G367" s="57">
        <f t="shared" si="34"/>
      </c>
      <c r="H367" s="58">
        <f t="shared" si="35"/>
      </c>
    </row>
    <row r="368" spans="1:8" ht="15">
      <c r="A368" s="13"/>
      <c r="B368" s="13"/>
      <c r="C368" s="6">
        <f t="shared" si="30"/>
      </c>
      <c r="D368" s="71">
        <f t="shared" si="31"/>
      </c>
      <c r="E368" s="61">
        <f t="shared" si="32"/>
      </c>
      <c r="F368" s="56">
        <f t="shared" si="33"/>
      </c>
      <c r="G368" s="57">
        <f t="shared" si="34"/>
      </c>
      <c r="H368" s="58">
        <f t="shared" si="35"/>
      </c>
    </row>
    <row r="369" spans="1:8" ht="15">
      <c r="A369" s="13"/>
      <c r="B369" s="13"/>
      <c r="C369" s="6">
        <f t="shared" si="30"/>
      </c>
      <c r="D369" s="71">
        <f t="shared" si="31"/>
      </c>
      <c r="E369" s="61">
        <f t="shared" si="32"/>
      </c>
      <c r="F369" s="56">
        <f t="shared" si="33"/>
      </c>
      <c r="G369" s="57">
        <f t="shared" si="34"/>
      </c>
      <c r="H369" s="58">
        <f t="shared" si="35"/>
      </c>
    </row>
    <row r="370" spans="1:8" ht="15">
      <c r="A370" s="13"/>
      <c r="B370" s="13"/>
      <c r="C370" s="6">
        <f t="shared" si="30"/>
      </c>
      <c r="D370" s="71">
        <f t="shared" si="31"/>
      </c>
      <c r="E370" s="61">
        <f t="shared" si="32"/>
      </c>
      <c r="F370" s="56">
        <f t="shared" si="33"/>
      </c>
      <c r="G370" s="57">
        <f t="shared" si="34"/>
      </c>
      <c r="H370" s="58">
        <f t="shared" si="35"/>
      </c>
    </row>
    <row r="371" spans="1:8" ht="15">
      <c r="A371" s="13"/>
      <c r="B371" s="13"/>
      <c r="C371" s="6">
        <f t="shared" si="30"/>
      </c>
      <c r="D371" s="71">
        <f t="shared" si="31"/>
      </c>
      <c r="E371" s="61">
        <f t="shared" si="32"/>
      </c>
      <c r="F371" s="56">
        <f t="shared" si="33"/>
      </c>
      <c r="G371" s="57">
        <f t="shared" si="34"/>
      </c>
      <c r="H371" s="58">
        <f t="shared" si="35"/>
      </c>
    </row>
    <row r="372" spans="1:8" ht="15">
      <c r="A372" s="13"/>
      <c r="B372" s="13"/>
      <c r="C372" s="6">
        <f t="shared" si="30"/>
      </c>
      <c r="D372" s="71">
        <f t="shared" si="31"/>
      </c>
      <c r="E372" s="61">
        <f t="shared" si="32"/>
      </c>
      <c r="F372" s="56">
        <f t="shared" si="33"/>
      </c>
      <c r="G372" s="57">
        <f t="shared" si="34"/>
      </c>
      <c r="H372" s="58">
        <f t="shared" si="35"/>
      </c>
    </row>
    <row r="373" spans="1:8" ht="15">
      <c r="A373" s="13"/>
      <c r="B373" s="13"/>
      <c r="C373" s="6">
        <f t="shared" si="30"/>
      </c>
      <c r="D373" s="71">
        <f t="shared" si="31"/>
      </c>
      <c r="E373" s="61">
        <f t="shared" si="32"/>
      </c>
      <c r="F373" s="56">
        <f t="shared" si="33"/>
      </c>
      <c r="G373" s="57">
        <f t="shared" si="34"/>
      </c>
      <c r="H373" s="58">
        <f t="shared" si="35"/>
      </c>
    </row>
    <row r="374" spans="1:8" ht="15">
      <c r="A374" s="13"/>
      <c r="B374" s="13"/>
      <c r="C374" s="6">
        <f t="shared" si="30"/>
      </c>
      <c r="D374" s="71">
        <f t="shared" si="31"/>
      </c>
      <c r="E374" s="61">
        <f t="shared" si="32"/>
      </c>
      <c r="F374" s="56">
        <f t="shared" si="33"/>
      </c>
      <c r="G374" s="57">
        <f t="shared" si="34"/>
      </c>
      <c r="H374" s="58">
        <f t="shared" si="35"/>
      </c>
    </row>
    <row r="375" spans="1:8" ht="15">
      <c r="A375" s="13"/>
      <c r="B375" s="13"/>
      <c r="C375" s="6">
        <f t="shared" si="30"/>
      </c>
      <c r="D375" s="71">
        <f t="shared" si="31"/>
      </c>
      <c r="E375" s="61">
        <f t="shared" si="32"/>
      </c>
      <c r="F375" s="56">
        <f t="shared" si="33"/>
      </c>
      <c r="G375" s="57">
        <f t="shared" si="34"/>
      </c>
      <c r="H375" s="58">
        <f t="shared" si="35"/>
      </c>
    </row>
    <row r="376" spans="1:8" ht="15">
      <c r="A376" s="13"/>
      <c r="B376" s="13"/>
      <c r="C376" s="6">
        <f t="shared" si="30"/>
      </c>
      <c r="D376" s="71">
        <f t="shared" si="31"/>
      </c>
      <c r="E376" s="61">
        <f t="shared" si="32"/>
      </c>
      <c r="F376" s="56">
        <f t="shared" si="33"/>
      </c>
      <c r="G376" s="57">
        <f t="shared" si="34"/>
      </c>
      <c r="H376" s="58">
        <f t="shared" si="35"/>
      </c>
    </row>
    <row r="377" spans="1:8" ht="15">
      <c r="A377" s="13"/>
      <c r="B377" s="13"/>
      <c r="C377" s="6">
        <f t="shared" si="30"/>
      </c>
      <c r="D377" s="71">
        <f t="shared" si="31"/>
      </c>
      <c r="E377" s="61">
        <f t="shared" si="32"/>
      </c>
      <c r="F377" s="56">
        <f t="shared" si="33"/>
      </c>
      <c r="G377" s="57">
        <f t="shared" si="34"/>
      </c>
      <c r="H377" s="58">
        <f t="shared" si="35"/>
      </c>
    </row>
    <row r="378" spans="1:8" ht="15">
      <c r="A378" s="13"/>
      <c r="B378" s="13"/>
      <c r="C378" s="6">
        <f t="shared" si="30"/>
      </c>
      <c r="D378" s="71">
        <f t="shared" si="31"/>
      </c>
      <c r="E378" s="61">
        <f t="shared" si="32"/>
      </c>
      <c r="F378" s="56">
        <f t="shared" si="33"/>
      </c>
      <c r="G378" s="57">
        <f t="shared" si="34"/>
      </c>
      <c r="H378" s="58">
        <f t="shared" si="35"/>
      </c>
    </row>
    <row r="379" spans="1:8" ht="15">
      <c r="A379" s="13"/>
      <c r="B379" s="13"/>
      <c r="C379" s="6">
        <f t="shared" si="30"/>
      </c>
      <c r="D379" s="71">
        <f t="shared" si="31"/>
      </c>
      <c r="E379" s="61">
        <f t="shared" si="32"/>
      </c>
      <c r="F379" s="56">
        <f t="shared" si="33"/>
      </c>
      <c r="G379" s="57">
        <f t="shared" si="34"/>
      </c>
      <c r="H379" s="58">
        <f t="shared" si="35"/>
      </c>
    </row>
    <row r="380" spans="1:8" ht="15">
      <c r="A380" s="13"/>
      <c r="B380" s="13"/>
      <c r="C380" s="6">
        <f t="shared" si="30"/>
      </c>
      <c r="D380" s="71">
        <f t="shared" si="31"/>
      </c>
      <c r="E380" s="61">
        <f t="shared" si="32"/>
      </c>
      <c r="F380" s="56">
        <f t="shared" si="33"/>
      </c>
      <c r="G380" s="57">
        <f t="shared" si="34"/>
      </c>
      <c r="H380" s="58">
        <f t="shared" si="35"/>
      </c>
    </row>
    <row r="381" spans="1:8" ht="15">
      <c r="A381" s="13"/>
      <c r="B381" s="13"/>
      <c r="C381" s="6">
        <f t="shared" si="30"/>
      </c>
      <c r="D381" s="71">
        <f t="shared" si="31"/>
      </c>
      <c r="E381" s="61">
        <f t="shared" si="32"/>
      </c>
      <c r="F381" s="56">
        <f t="shared" si="33"/>
      </c>
      <c r="G381" s="57">
        <f t="shared" si="34"/>
      </c>
      <c r="H381" s="58">
        <f t="shared" si="35"/>
      </c>
    </row>
    <row r="382" spans="1:8" ht="15">
      <c r="A382" s="13"/>
      <c r="B382" s="13"/>
      <c r="C382" s="6">
        <f t="shared" si="30"/>
      </c>
      <c r="D382" s="71">
        <f t="shared" si="31"/>
      </c>
      <c r="E382" s="61">
        <f t="shared" si="32"/>
      </c>
      <c r="F382" s="56">
        <f t="shared" si="33"/>
      </c>
      <c r="G382" s="57">
        <f t="shared" si="34"/>
      </c>
      <c r="H382" s="58">
        <f t="shared" si="35"/>
      </c>
    </row>
    <row r="383" spans="1:8" ht="15">
      <c r="A383" s="13"/>
      <c r="B383" s="13"/>
      <c r="C383" s="6">
        <f t="shared" si="30"/>
      </c>
      <c r="D383" s="71">
        <f t="shared" si="31"/>
      </c>
      <c r="E383" s="61">
        <f t="shared" si="32"/>
      </c>
      <c r="F383" s="56">
        <f t="shared" si="33"/>
      </c>
      <c r="G383" s="57">
        <f t="shared" si="34"/>
      </c>
      <c r="H383" s="58">
        <f t="shared" si="35"/>
      </c>
    </row>
    <row r="384" spans="1:8" ht="15">
      <c r="A384" s="13"/>
      <c r="B384" s="13"/>
      <c r="C384" s="6">
        <f t="shared" si="30"/>
      </c>
      <c r="D384" s="71">
        <f t="shared" si="31"/>
      </c>
      <c r="E384" s="61">
        <f t="shared" si="32"/>
      </c>
      <c r="F384" s="56">
        <f t="shared" si="33"/>
      </c>
      <c r="G384" s="57">
        <f t="shared" si="34"/>
      </c>
      <c r="H384" s="58">
        <f t="shared" si="35"/>
      </c>
    </row>
    <row r="385" spans="1:8" ht="15">
      <c r="A385" s="13"/>
      <c r="B385" s="13"/>
      <c r="C385" s="6">
        <f t="shared" si="30"/>
      </c>
      <c r="D385" s="71">
        <f t="shared" si="31"/>
      </c>
      <c r="E385" s="61">
        <f t="shared" si="32"/>
      </c>
      <c r="F385" s="56">
        <f t="shared" si="33"/>
      </c>
      <c r="G385" s="57">
        <f t="shared" si="34"/>
      </c>
      <c r="H385" s="58">
        <f t="shared" si="35"/>
      </c>
    </row>
    <row r="386" spans="1:8" ht="15">
      <c r="A386" s="13"/>
      <c r="B386" s="13"/>
      <c r="C386" s="6">
        <f t="shared" si="30"/>
      </c>
      <c r="D386" s="71">
        <f t="shared" si="31"/>
      </c>
      <c r="E386" s="61">
        <f t="shared" si="32"/>
      </c>
      <c r="F386" s="56">
        <f t="shared" si="33"/>
      </c>
      <c r="G386" s="57">
        <f t="shared" si="34"/>
      </c>
      <c r="H386" s="58">
        <f t="shared" si="35"/>
      </c>
    </row>
    <row r="387" spans="1:8" ht="15">
      <c r="A387" s="13"/>
      <c r="B387" s="13"/>
      <c r="C387" s="6">
        <f t="shared" si="30"/>
      </c>
      <c r="D387" s="71">
        <f t="shared" si="31"/>
      </c>
      <c r="E387" s="61">
        <f t="shared" si="32"/>
      </c>
      <c r="F387" s="56">
        <f t="shared" si="33"/>
      </c>
      <c r="G387" s="57">
        <f t="shared" si="34"/>
      </c>
      <c r="H387" s="58">
        <f t="shared" si="35"/>
      </c>
    </row>
    <row r="388" spans="1:8" ht="15">
      <c r="A388" s="13"/>
      <c r="B388" s="13"/>
      <c r="C388" s="6">
        <f t="shared" si="30"/>
      </c>
      <c r="D388" s="71">
        <f t="shared" si="31"/>
      </c>
      <c r="E388" s="61">
        <f t="shared" si="32"/>
      </c>
      <c r="F388" s="56">
        <f t="shared" si="33"/>
      </c>
      <c r="G388" s="57">
        <f t="shared" si="34"/>
      </c>
      <c r="H388" s="58">
        <f t="shared" si="35"/>
      </c>
    </row>
    <row r="389" spans="1:8" ht="15">
      <c r="A389" s="13"/>
      <c r="B389" s="13"/>
      <c r="C389" s="6">
        <f t="shared" si="30"/>
      </c>
      <c r="D389" s="71">
        <f t="shared" si="31"/>
      </c>
      <c r="E389" s="61">
        <f t="shared" si="32"/>
      </c>
      <c r="F389" s="56">
        <f t="shared" si="33"/>
      </c>
      <c r="G389" s="57">
        <f t="shared" si="34"/>
      </c>
      <c r="H389" s="58">
        <f t="shared" si="35"/>
      </c>
    </row>
    <row r="390" spans="1:8" ht="15">
      <c r="A390" s="13"/>
      <c r="B390" s="13"/>
      <c r="C390" s="6">
        <f t="shared" si="30"/>
      </c>
      <c r="D390" s="71">
        <f t="shared" si="31"/>
      </c>
      <c r="E390" s="61">
        <f t="shared" si="32"/>
      </c>
      <c r="F390" s="56">
        <f t="shared" si="33"/>
      </c>
      <c r="G390" s="57">
        <f t="shared" si="34"/>
      </c>
      <c r="H390" s="58">
        <f t="shared" si="35"/>
      </c>
    </row>
    <row r="391" spans="1:8" ht="15">
      <c r="A391" s="13"/>
      <c r="B391" s="13"/>
      <c r="C391" s="6">
        <f t="shared" si="30"/>
      </c>
      <c r="D391" s="71">
        <f t="shared" si="31"/>
      </c>
      <c r="E391" s="61">
        <f t="shared" si="32"/>
      </c>
      <c r="F391" s="56">
        <f t="shared" si="33"/>
      </c>
      <c r="G391" s="57">
        <f t="shared" si="34"/>
      </c>
      <c r="H391" s="58">
        <f t="shared" si="35"/>
      </c>
    </row>
    <row r="392" spans="1:8" ht="15">
      <c r="A392" s="13"/>
      <c r="B392" s="13"/>
      <c r="C392" s="6">
        <f t="shared" si="30"/>
      </c>
      <c r="D392" s="71">
        <f t="shared" si="31"/>
      </c>
      <c r="E392" s="61">
        <f t="shared" si="32"/>
      </c>
      <c r="F392" s="56">
        <f t="shared" si="33"/>
      </c>
      <c r="G392" s="57">
        <f t="shared" si="34"/>
      </c>
      <c r="H392" s="58">
        <f t="shared" si="35"/>
      </c>
    </row>
    <row r="393" spans="1:8" ht="15">
      <c r="A393" s="13"/>
      <c r="B393" s="13"/>
      <c r="C393" s="6">
        <f t="shared" si="30"/>
      </c>
      <c r="D393" s="71">
        <f t="shared" si="31"/>
      </c>
      <c r="E393" s="61">
        <f t="shared" si="32"/>
      </c>
      <c r="F393" s="56">
        <f t="shared" si="33"/>
      </c>
      <c r="G393" s="57">
        <f t="shared" si="34"/>
      </c>
      <c r="H393" s="58">
        <f t="shared" si="35"/>
      </c>
    </row>
    <row r="394" spans="1:8" ht="15">
      <c r="A394" s="13"/>
      <c r="B394" s="13"/>
      <c r="C394" s="6">
        <f t="shared" si="30"/>
      </c>
      <c r="D394" s="71">
        <f t="shared" si="31"/>
      </c>
      <c r="E394" s="61">
        <f t="shared" si="32"/>
      </c>
      <c r="F394" s="56">
        <f t="shared" si="33"/>
      </c>
      <c r="G394" s="57">
        <f t="shared" si="34"/>
      </c>
      <c r="H394" s="58">
        <f t="shared" si="35"/>
      </c>
    </row>
    <row r="395" spans="1:8" ht="15">
      <c r="A395" s="13"/>
      <c r="B395" s="13"/>
      <c r="C395" s="6">
        <f aca="true" t="shared" si="36" ref="C395:C401">IF(B395=0,"",(1-1.04*EXP(-1.73*($B$7/SQRT($B$6*B395))^(0.734)))^3)</f>
      </c>
      <c r="D395" s="71">
        <f aca="true" t="shared" si="37" ref="D395:D401">_xlfn.IFERROR(A395*C395,"")</f>
      </c>
      <c r="E395" s="61">
        <f aca="true" t="shared" si="38" ref="E395:E401">_xlfn.IFERROR((4/3*$I$10*$B$6^(1/2)*(B395-$J$10)^(3/2)),"")</f>
      </c>
      <c r="F395" s="56">
        <f aca="true" t="shared" si="39" ref="F395:F401">_xlfn.IFERROR((D395-E395)^2,"")</f>
      </c>
      <c r="G395" s="57">
        <f aca="true" t="shared" si="40" ref="G395:G401">IF(D395=0,"",D395)</f>
      </c>
      <c r="H395" s="58">
        <f aca="true" t="shared" si="41" ref="H395:H401">_xlfn.IFERROR((G395-AVERAGE(G$10:G$401))^2,"")</f>
      </c>
    </row>
    <row r="396" spans="1:8" ht="15">
      <c r="A396" s="13"/>
      <c r="B396" s="13"/>
      <c r="C396" s="6">
        <f t="shared" si="36"/>
      </c>
      <c r="D396" s="71">
        <f t="shared" si="37"/>
      </c>
      <c r="E396" s="61">
        <f t="shared" si="38"/>
      </c>
      <c r="F396" s="56">
        <f t="shared" si="39"/>
      </c>
      <c r="G396" s="57">
        <f t="shared" si="40"/>
      </c>
      <c r="H396" s="58">
        <f t="shared" si="41"/>
      </c>
    </row>
    <row r="397" spans="1:8" ht="15">
      <c r="A397" s="13"/>
      <c r="B397" s="13"/>
      <c r="C397" s="6">
        <f t="shared" si="36"/>
      </c>
      <c r="D397" s="71">
        <f t="shared" si="37"/>
      </c>
      <c r="E397" s="61">
        <f t="shared" si="38"/>
      </c>
      <c r="F397" s="56">
        <f t="shared" si="39"/>
      </c>
      <c r="G397" s="57">
        <f t="shared" si="40"/>
      </c>
      <c r="H397" s="58">
        <f t="shared" si="41"/>
      </c>
    </row>
    <row r="398" spans="1:8" ht="15">
      <c r="A398" s="13"/>
      <c r="B398" s="13"/>
      <c r="C398" s="6">
        <f t="shared" si="36"/>
      </c>
      <c r="D398" s="71">
        <f t="shared" si="37"/>
      </c>
      <c r="E398" s="61">
        <f t="shared" si="38"/>
      </c>
      <c r="F398" s="56">
        <f t="shared" si="39"/>
      </c>
      <c r="G398" s="57">
        <f t="shared" si="40"/>
      </c>
      <c r="H398" s="58">
        <f t="shared" si="41"/>
      </c>
    </row>
    <row r="399" spans="1:8" ht="15">
      <c r="A399" s="13"/>
      <c r="B399" s="13"/>
      <c r="C399" s="6">
        <f t="shared" si="36"/>
      </c>
      <c r="D399" s="71">
        <f t="shared" si="37"/>
      </c>
      <c r="E399" s="61">
        <f t="shared" si="38"/>
      </c>
      <c r="F399" s="56">
        <f t="shared" si="39"/>
      </c>
      <c r="G399" s="57">
        <f t="shared" si="40"/>
      </c>
      <c r="H399" s="58">
        <f t="shared" si="41"/>
      </c>
    </row>
    <row r="400" spans="1:8" ht="15">
      <c r="A400" s="13"/>
      <c r="B400" s="13"/>
      <c r="C400" s="6">
        <f t="shared" si="36"/>
      </c>
      <c r="D400" s="71">
        <f t="shared" si="37"/>
      </c>
      <c r="E400" s="61">
        <f t="shared" si="38"/>
      </c>
      <c r="F400" s="56">
        <f t="shared" si="39"/>
      </c>
      <c r="G400" s="57">
        <f t="shared" si="40"/>
      </c>
      <c r="H400" s="58">
        <f t="shared" si="41"/>
      </c>
    </row>
    <row r="401" spans="1:8" ht="15">
      <c r="A401" s="14"/>
      <c r="B401" s="14"/>
      <c r="C401" s="7">
        <f t="shared" si="36"/>
      </c>
      <c r="D401" s="72">
        <f t="shared" si="37"/>
      </c>
      <c r="E401" s="62">
        <f t="shared" si="38"/>
      </c>
      <c r="F401" s="56">
        <f t="shared" si="39"/>
      </c>
      <c r="G401" s="57">
        <f t="shared" si="40"/>
      </c>
      <c r="H401" s="58">
        <f t="shared" si="41"/>
      </c>
    </row>
  </sheetData>
  <sheetProtection/>
  <mergeCells count="4">
    <mergeCell ref="A1:O2"/>
    <mergeCell ref="A3:O3"/>
    <mergeCell ref="A4:O4"/>
    <mergeCell ref="I5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4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18.7109375" style="0" customWidth="1"/>
    <col min="2" max="3" width="15.7109375" style="0" customWidth="1"/>
    <col min="4" max="4" width="20.7109375" style="0" customWidth="1"/>
    <col min="5" max="5" width="30.140625" style="0" customWidth="1"/>
    <col min="6" max="6" width="24.57421875" style="0" customWidth="1"/>
    <col min="7" max="7" width="25.57421875" style="0" customWidth="1"/>
    <col min="8" max="8" width="26.421875" style="0" hidden="1" customWidth="1"/>
    <col min="9" max="10" width="15.7109375" style="0" hidden="1" customWidth="1"/>
    <col min="11" max="11" width="15.7109375" style="0" customWidth="1"/>
    <col min="12" max="12" width="15.140625" style="0" customWidth="1"/>
    <col min="13" max="13" width="12.7109375" style="0" customWidth="1"/>
  </cols>
  <sheetData>
    <row r="1" spans="1:13" ht="15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7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31.5" customHeight="1">
      <c r="A3" s="92" t="s">
        <v>40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6.25" customHeight="1">
      <c r="A4" s="81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1" customHeight="1">
      <c r="A5" s="93" t="s">
        <v>26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22.5" customHeight="1">
      <c r="A6" s="2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34.5" customHeight="1">
      <c r="A7" s="6"/>
      <c r="B7" s="1"/>
      <c r="C7" s="1"/>
      <c r="D7" s="29" t="s">
        <v>16</v>
      </c>
      <c r="E7" s="46">
        <f>G15</f>
        <v>0.0021737708804502307</v>
      </c>
      <c r="G7" s="94" t="s">
        <v>33</v>
      </c>
      <c r="H7" s="95"/>
      <c r="I7" s="95"/>
      <c r="J7" s="95"/>
      <c r="K7" s="96"/>
      <c r="L7" s="11"/>
      <c r="M7" s="17"/>
    </row>
    <row r="8" spans="1:13" ht="29.25" customHeight="1">
      <c r="A8" s="29" t="s">
        <v>3</v>
      </c>
      <c r="B8" s="25">
        <v>3.175</v>
      </c>
      <c r="C8" s="1"/>
      <c r="D8" s="29" t="s">
        <v>8</v>
      </c>
      <c r="E8" s="47">
        <f>F15</f>
        <v>8.036380144990174</v>
      </c>
      <c r="G8" s="64" t="s">
        <v>10</v>
      </c>
      <c r="H8" s="63"/>
      <c r="I8" s="63"/>
      <c r="J8" s="63"/>
      <c r="K8" s="66">
        <v>0.103305014</v>
      </c>
      <c r="L8" s="11"/>
      <c r="M8" s="17"/>
    </row>
    <row r="9" spans="1:13" ht="33.75" customHeight="1">
      <c r="A9" s="29" t="s">
        <v>1</v>
      </c>
      <c r="B9" s="25">
        <v>0.5588019007373883</v>
      </c>
      <c r="C9" s="1"/>
      <c r="D9" s="29" t="s">
        <v>18</v>
      </c>
      <c r="E9" s="47">
        <f>F15/B9</f>
        <v>14.38144740450142</v>
      </c>
      <c r="G9" s="64" t="s">
        <v>34</v>
      </c>
      <c r="H9" s="63"/>
      <c r="I9" s="63"/>
      <c r="J9" s="63"/>
      <c r="K9" s="66">
        <v>0.042296541</v>
      </c>
      <c r="L9" s="11"/>
      <c r="M9" s="17"/>
    </row>
    <row r="10" spans="1:13" ht="30.75" customHeight="1">
      <c r="A10" s="6"/>
      <c r="B10" s="1"/>
      <c r="C10" s="1"/>
      <c r="D10" s="29" t="s">
        <v>15</v>
      </c>
      <c r="E10" s="48">
        <f>M15</f>
        <v>0.9961761072254645</v>
      </c>
      <c r="G10" s="64" t="s">
        <v>28</v>
      </c>
      <c r="H10" s="63"/>
      <c r="I10" s="63"/>
      <c r="J10" s="63"/>
      <c r="K10" s="67">
        <v>1.3</v>
      </c>
      <c r="L10" s="11"/>
      <c r="M10" s="17"/>
    </row>
    <row r="11" spans="1:13" ht="20.25" customHeight="1">
      <c r="A11" s="6"/>
      <c r="B11" s="1"/>
      <c r="C11" s="1"/>
      <c r="G11" s="64" t="s">
        <v>31</v>
      </c>
      <c r="H11" s="63"/>
      <c r="I11" s="63"/>
      <c r="J11" s="63"/>
      <c r="K11" s="65">
        <f>(1-1.04*EXP(-1.73*(K10/SQRT(B8*K8))^0.734))^3</f>
        <v>0.8730964605632022</v>
      </c>
      <c r="L11" s="11"/>
      <c r="M11" s="17"/>
    </row>
    <row r="12" spans="1:15" ht="21.75" customHeight="1">
      <c r="A12" s="6"/>
      <c r="B12" s="1"/>
      <c r="C12" s="1"/>
      <c r="G12" s="64" t="s">
        <v>32</v>
      </c>
      <c r="H12" s="63"/>
      <c r="I12" s="63"/>
      <c r="J12" s="63"/>
      <c r="K12" s="65">
        <f>3/4*K9*K11*B8^(-1/2)*K8^(-3/2)</f>
        <v>0.4681385193694889</v>
      </c>
      <c r="L12" s="11"/>
      <c r="M12" s="17"/>
      <c r="O12" s="68"/>
    </row>
    <row r="13" spans="1:15" ht="15">
      <c r="A13" s="7"/>
      <c r="B13" s="2"/>
      <c r="C13" s="2"/>
      <c r="D13" s="2"/>
      <c r="E13" s="2"/>
      <c r="F13" s="2"/>
      <c r="G13" s="49"/>
      <c r="H13" s="49"/>
      <c r="I13" s="49"/>
      <c r="J13" s="49"/>
      <c r="K13" s="49"/>
      <c r="L13" s="49"/>
      <c r="M13" s="50"/>
      <c r="O13" s="68"/>
    </row>
    <row r="14" spans="1:15" ht="34.5" customHeight="1">
      <c r="A14" s="9" t="s">
        <v>12</v>
      </c>
      <c r="B14" s="9" t="s">
        <v>11</v>
      </c>
      <c r="C14" s="9" t="s">
        <v>0</v>
      </c>
      <c r="D14" s="9" t="s">
        <v>2</v>
      </c>
      <c r="E14" s="23" t="s">
        <v>23</v>
      </c>
      <c r="F14" s="22" t="s">
        <v>24</v>
      </c>
      <c r="G14" s="8" t="s">
        <v>17</v>
      </c>
      <c r="H14" s="8" t="s">
        <v>6</v>
      </c>
      <c r="I14" s="8" t="s">
        <v>22</v>
      </c>
      <c r="J14" s="8" t="s">
        <v>7</v>
      </c>
      <c r="K14" s="8" t="s">
        <v>4</v>
      </c>
      <c r="L14" s="8" t="s">
        <v>5</v>
      </c>
      <c r="M14" s="8" t="s">
        <v>13</v>
      </c>
      <c r="O14" s="68"/>
    </row>
    <row r="15" spans="1:15" ht="15">
      <c r="A15" s="3">
        <v>0.06030326606837585</v>
      </c>
      <c r="B15" s="20">
        <v>7.892459497193567</v>
      </c>
      <c r="C15" s="36">
        <f aca="true" t="shared" si="0" ref="C15:C46">_xlfn.IFERROR((B15-B$9)/B15,"")</f>
        <v>0.929198002101108</v>
      </c>
      <c r="D15" s="37">
        <f aca="true" t="shared" si="1" ref="D15:D46">IF(A15=0,"",A15*B$8/B$9/G$15)</f>
        <v>157.62058053361645</v>
      </c>
      <c r="E15" s="34">
        <f aca="true" t="shared" si="2" ref="E15:E46">_xlfn.IFERROR(B$9/(1-F$15/(F$15+B$9)*D15/(D15+1)),"")</f>
        <v>7.88067505412767</v>
      </c>
      <c r="F15" s="18">
        <v>8.036380144990174</v>
      </c>
      <c r="G15" s="12">
        <v>0.0021737708804502307</v>
      </c>
      <c r="H15" s="10">
        <f aca="true" t="shared" si="3" ref="H15:H46">_xlfn.IFERROR((B15-E15)^2,0)</f>
        <v>0.00013887309837335452</v>
      </c>
      <c r="I15" s="10">
        <f aca="true" t="shared" si="4" ref="I15:I46">IF(B15=0,"",B15)</f>
        <v>7.892459497193567</v>
      </c>
      <c r="J15" s="10">
        <f>_xlfn.IFERROR((I15-AVERAGE(I$15:I$114))^2,0)</f>
        <v>12.601792858494502</v>
      </c>
      <c r="K15" s="44">
        <f>SUM(H15:H114)</f>
        <v>0.17231470982997774</v>
      </c>
      <c r="L15" s="44">
        <f>SUM(J15:J114)</f>
        <v>45.06264165602969</v>
      </c>
      <c r="M15" s="44">
        <f>1-(K15/L15)</f>
        <v>0.9961761072254645</v>
      </c>
      <c r="O15" s="68"/>
    </row>
    <row r="16" spans="1:15" ht="15">
      <c r="A16" s="4">
        <v>0.03588729309035617</v>
      </c>
      <c r="B16" s="19">
        <v>7.5693783099454786</v>
      </c>
      <c r="C16" s="38">
        <f t="shared" si="0"/>
        <v>0.9261759846243682</v>
      </c>
      <c r="D16" s="39">
        <f t="shared" si="1"/>
        <v>93.80214936066945</v>
      </c>
      <c r="E16" s="34">
        <f t="shared" si="2"/>
        <v>7.463041667639406</v>
      </c>
      <c r="H16" s="10">
        <f t="shared" si="3"/>
        <v>0.01130748149692971</v>
      </c>
      <c r="I16" s="10">
        <f t="shared" si="4"/>
        <v>7.5693783099454786</v>
      </c>
      <c r="J16" s="10">
        <f aca="true" t="shared" si="5" ref="J16:J79">_xlfn.IFERROR((I16-AVERAGE(I$15:I$114))^2,0)</f>
        <v>10.412362239578846</v>
      </c>
      <c r="O16" s="68"/>
    </row>
    <row r="17" spans="1:15" ht="15">
      <c r="A17" s="4">
        <v>0.009463611035335233</v>
      </c>
      <c r="B17" s="19">
        <v>5.306813495815462</v>
      </c>
      <c r="C17" s="38">
        <f t="shared" si="0"/>
        <v>0.8947010477797993</v>
      </c>
      <c r="D17" s="39">
        <f t="shared" si="1"/>
        <v>24.735971408953795</v>
      </c>
      <c r="E17" s="34">
        <f t="shared" si="2"/>
        <v>5.513947953934827</v>
      </c>
      <c r="H17" s="10">
        <f t="shared" si="3"/>
        <v>0.042904683740403175</v>
      </c>
      <c r="I17" s="10">
        <f t="shared" si="4"/>
        <v>5.306813495815462</v>
      </c>
      <c r="J17" s="10">
        <f t="shared" si="5"/>
        <v>0.9297865475907079</v>
      </c>
      <c r="O17" s="68"/>
    </row>
    <row r="18" spans="1:15" ht="15">
      <c r="A18" s="4">
        <v>0.005555137575713729</v>
      </c>
      <c r="B18" s="19">
        <v>4.377682610796673</v>
      </c>
      <c r="C18" s="38">
        <f t="shared" si="0"/>
        <v>0.8723521208780152</v>
      </c>
      <c r="D18" s="39">
        <f t="shared" si="1"/>
        <v>14.52000972277831</v>
      </c>
      <c r="E18" s="34">
        <f t="shared" si="2"/>
        <v>4.461231048069568</v>
      </c>
      <c r="H18" s="10">
        <f t="shared" si="3"/>
        <v>0.006980341370742826</v>
      </c>
      <c r="I18" s="10">
        <f t="shared" si="4"/>
        <v>4.377682610796673</v>
      </c>
      <c r="J18" s="10">
        <f t="shared" si="5"/>
        <v>0.001233661292664035</v>
      </c>
      <c r="O18" s="68"/>
    </row>
    <row r="19" spans="1:10" ht="15">
      <c r="A19" s="4">
        <v>0.0015984873289334553</v>
      </c>
      <c r="B19" s="19">
        <v>2.4044981484038725</v>
      </c>
      <c r="C19" s="38">
        <f t="shared" si="0"/>
        <v>0.7676014426925942</v>
      </c>
      <c r="D19" s="39">
        <f t="shared" si="1"/>
        <v>4.178123627274821</v>
      </c>
      <c r="E19" s="34">
        <f t="shared" si="2"/>
        <v>2.275454566943459</v>
      </c>
      <c r="H19" s="10">
        <f t="shared" si="3"/>
        <v>0.016652245916130348</v>
      </c>
      <c r="I19" s="10">
        <f t="shared" si="4"/>
        <v>2.4044981484038725</v>
      </c>
      <c r="J19" s="10">
        <f t="shared" si="5"/>
        <v>3.756080236542466</v>
      </c>
    </row>
    <row r="20" spans="1:10" ht="15">
      <c r="A20" s="4">
        <v>0.0008409743930319037</v>
      </c>
      <c r="B20" s="19">
        <v>1.8235723941431934</v>
      </c>
      <c r="C20" s="38">
        <f t="shared" si="0"/>
        <v>0.693567470898274</v>
      </c>
      <c r="D20" s="39">
        <f t="shared" si="1"/>
        <v>2.1981375253090745</v>
      </c>
      <c r="E20" s="34">
        <f t="shared" si="2"/>
        <v>1.5636645772387106</v>
      </c>
      <c r="H20" s="10">
        <f t="shared" si="3"/>
        <v>0.06755207328805417</v>
      </c>
      <c r="I20" s="10">
        <f t="shared" si="4"/>
        <v>1.8235723941431934</v>
      </c>
      <c r="J20" s="10">
        <f t="shared" si="5"/>
        <v>6.345294004060293</v>
      </c>
    </row>
    <row r="21" spans="1:10" ht="15">
      <c r="A21" s="4">
        <v>0.0002290374193763979</v>
      </c>
      <c r="B21" s="19">
        <v>1.023509215602909</v>
      </c>
      <c r="C21" s="38">
        <f t="shared" si="0"/>
        <v>0.45403334701952824</v>
      </c>
      <c r="D21" s="39">
        <f t="shared" si="1"/>
        <v>0.5986576409492561</v>
      </c>
      <c r="E21" s="34">
        <f t="shared" si="2"/>
        <v>0.859866278329881</v>
      </c>
      <c r="H21" s="10">
        <f t="shared" si="3"/>
        <v>0.026779010919344187</v>
      </c>
      <c r="I21" s="10">
        <f t="shared" si="4"/>
        <v>1.023509215602909</v>
      </c>
      <c r="J21" s="10">
        <f t="shared" si="5"/>
        <v>11.01609210847021</v>
      </c>
    </row>
    <row r="22" spans="1:10" ht="15">
      <c r="A22" s="4">
        <v>0</v>
      </c>
      <c r="B22" s="19">
        <v>0</v>
      </c>
      <c r="C22" s="38">
        <f t="shared" si="0"/>
      </c>
      <c r="D22" s="39">
        <f t="shared" si="1"/>
      </c>
      <c r="E22" s="34">
        <f t="shared" si="2"/>
      </c>
      <c r="H22" s="10">
        <f t="shared" si="3"/>
        <v>0</v>
      </c>
      <c r="I22" s="10">
        <f t="shared" si="4"/>
      </c>
      <c r="J22" s="10">
        <f t="shared" si="5"/>
        <v>0</v>
      </c>
    </row>
    <row r="23" spans="1:10" ht="15">
      <c r="A23" s="4">
        <v>0</v>
      </c>
      <c r="B23" s="19">
        <v>0</v>
      </c>
      <c r="C23" s="38">
        <f t="shared" si="0"/>
      </c>
      <c r="D23" s="39">
        <f t="shared" si="1"/>
      </c>
      <c r="E23" s="34">
        <f t="shared" si="2"/>
      </c>
      <c r="H23" s="10">
        <f t="shared" si="3"/>
        <v>0</v>
      </c>
      <c r="I23" s="10">
        <f t="shared" si="4"/>
      </c>
      <c r="J23" s="10">
        <f t="shared" si="5"/>
        <v>0</v>
      </c>
    </row>
    <row r="24" spans="1:10" ht="15">
      <c r="A24" s="4">
        <v>0</v>
      </c>
      <c r="B24" s="19">
        <v>0</v>
      </c>
      <c r="C24" s="38">
        <f t="shared" si="0"/>
      </c>
      <c r="D24" s="39">
        <f t="shared" si="1"/>
      </c>
      <c r="E24" s="34">
        <f t="shared" si="2"/>
      </c>
      <c r="H24" s="10">
        <f t="shared" si="3"/>
        <v>0</v>
      </c>
      <c r="I24" s="10">
        <f t="shared" si="4"/>
      </c>
      <c r="J24" s="10">
        <f t="shared" si="5"/>
        <v>0</v>
      </c>
    </row>
    <row r="25" spans="1:10" ht="15">
      <c r="A25" s="4">
        <v>0</v>
      </c>
      <c r="B25" s="19">
        <v>0</v>
      </c>
      <c r="C25" s="38">
        <f t="shared" si="0"/>
      </c>
      <c r="D25" s="39">
        <f t="shared" si="1"/>
      </c>
      <c r="E25" s="34">
        <f t="shared" si="2"/>
      </c>
      <c r="H25" s="10">
        <f t="shared" si="3"/>
        <v>0</v>
      </c>
      <c r="I25" s="10">
        <f t="shared" si="4"/>
      </c>
      <c r="J25" s="10">
        <f t="shared" si="5"/>
        <v>0</v>
      </c>
    </row>
    <row r="26" spans="1:10" ht="15">
      <c r="A26" s="4">
        <v>0</v>
      </c>
      <c r="B26" s="19">
        <v>0</v>
      </c>
      <c r="C26" s="38">
        <f t="shared" si="0"/>
      </c>
      <c r="D26" s="39">
        <f t="shared" si="1"/>
      </c>
      <c r="E26" s="34">
        <f t="shared" si="2"/>
      </c>
      <c r="H26" s="10">
        <f t="shared" si="3"/>
        <v>0</v>
      </c>
      <c r="I26" s="10">
        <f t="shared" si="4"/>
      </c>
      <c r="J26" s="10">
        <f t="shared" si="5"/>
        <v>0</v>
      </c>
    </row>
    <row r="27" spans="1:10" ht="15">
      <c r="A27" s="4">
        <v>0</v>
      </c>
      <c r="B27" s="19">
        <v>0</v>
      </c>
      <c r="C27" s="38">
        <f t="shared" si="0"/>
      </c>
      <c r="D27" s="39">
        <f t="shared" si="1"/>
      </c>
      <c r="E27" s="34">
        <f t="shared" si="2"/>
      </c>
      <c r="H27" s="10">
        <f t="shared" si="3"/>
        <v>0</v>
      </c>
      <c r="I27" s="10">
        <f t="shared" si="4"/>
      </c>
      <c r="J27" s="10">
        <f t="shared" si="5"/>
        <v>0</v>
      </c>
    </row>
    <row r="28" spans="1:10" ht="15">
      <c r="A28" s="4">
        <v>0</v>
      </c>
      <c r="B28" s="19">
        <v>0</v>
      </c>
      <c r="C28" s="38">
        <f t="shared" si="0"/>
      </c>
      <c r="D28" s="39">
        <f t="shared" si="1"/>
      </c>
      <c r="E28" s="34">
        <f t="shared" si="2"/>
      </c>
      <c r="H28" s="10">
        <f t="shared" si="3"/>
        <v>0</v>
      </c>
      <c r="I28" s="10">
        <f t="shared" si="4"/>
      </c>
      <c r="J28" s="10">
        <f t="shared" si="5"/>
        <v>0</v>
      </c>
    </row>
    <row r="29" spans="1:10" ht="15">
      <c r="A29" s="4">
        <v>0</v>
      </c>
      <c r="B29" s="19">
        <v>0</v>
      </c>
      <c r="C29" s="38">
        <f t="shared" si="0"/>
      </c>
      <c r="D29" s="39">
        <f t="shared" si="1"/>
      </c>
      <c r="E29" s="34">
        <f t="shared" si="2"/>
      </c>
      <c r="H29" s="10">
        <f t="shared" si="3"/>
        <v>0</v>
      </c>
      <c r="I29" s="10">
        <f t="shared" si="4"/>
      </c>
      <c r="J29" s="10">
        <f t="shared" si="5"/>
        <v>0</v>
      </c>
    </row>
    <row r="30" spans="1:10" ht="15">
      <c r="A30" s="4">
        <v>0</v>
      </c>
      <c r="B30" s="19">
        <v>0</v>
      </c>
      <c r="C30" s="38">
        <f t="shared" si="0"/>
      </c>
      <c r="D30" s="39">
        <f t="shared" si="1"/>
      </c>
      <c r="E30" s="34">
        <f t="shared" si="2"/>
      </c>
      <c r="H30" s="10">
        <f t="shared" si="3"/>
        <v>0</v>
      </c>
      <c r="I30" s="10">
        <f t="shared" si="4"/>
      </c>
      <c r="J30" s="10">
        <f t="shared" si="5"/>
        <v>0</v>
      </c>
    </row>
    <row r="31" spans="1:10" ht="15">
      <c r="A31" s="4">
        <v>0</v>
      </c>
      <c r="B31" s="19">
        <v>0</v>
      </c>
      <c r="C31" s="38">
        <f t="shared" si="0"/>
      </c>
      <c r="D31" s="39">
        <f t="shared" si="1"/>
      </c>
      <c r="E31" s="34">
        <f t="shared" si="2"/>
      </c>
      <c r="H31" s="10">
        <f t="shared" si="3"/>
        <v>0</v>
      </c>
      <c r="I31" s="10">
        <f t="shared" si="4"/>
      </c>
      <c r="J31" s="10">
        <f t="shared" si="5"/>
        <v>0</v>
      </c>
    </row>
    <row r="32" spans="1:10" ht="15">
      <c r="A32" s="4">
        <v>0</v>
      </c>
      <c r="B32" s="19">
        <v>0</v>
      </c>
      <c r="C32" s="38">
        <f t="shared" si="0"/>
      </c>
      <c r="D32" s="39">
        <f t="shared" si="1"/>
      </c>
      <c r="E32" s="34">
        <f t="shared" si="2"/>
      </c>
      <c r="H32" s="10">
        <f t="shared" si="3"/>
        <v>0</v>
      </c>
      <c r="I32" s="10">
        <f t="shared" si="4"/>
      </c>
      <c r="J32" s="10">
        <f t="shared" si="5"/>
        <v>0</v>
      </c>
    </row>
    <row r="33" spans="1:10" ht="15">
      <c r="A33" s="4">
        <v>0</v>
      </c>
      <c r="B33" s="19">
        <v>0</v>
      </c>
      <c r="C33" s="38">
        <f t="shared" si="0"/>
      </c>
      <c r="D33" s="39">
        <f t="shared" si="1"/>
      </c>
      <c r="E33" s="34">
        <f t="shared" si="2"/>
      </c>
      <c r="H33" s="10">
        <f t="shared" si="3"/>
        <v>0</v>
      </c>
      <c r="I33" s="10">
        <f t="shared" si="4"/>
      </c>
      <c r="J33" s="10">
        <f t="shared" si="5"/>
        <v>0</v>
      </c>
    </row>
    <row r="34" spans="1:10" ht="15">
      <c r="A34" s="4">
        <v>0</v>
      </c>
      <c r="B34" s="19">
        <v>0</v>
      </c>
      <c r="C34" s="38">
        <f t="shared" si="0"/>
      </c>
      <c r="D34" s="39">
        <f t="shared" si="1"/>
      </c>
      <c r="E34" s="34">
        <f t="shared" si="2"/>
      </c>
      <c r="H34" s="10">
        <f t="shared" si="3"/>
        <v>0</v>
      </c>
      <c r="I34" s="10">
        <f t="shared" si="4"/>
      </c>
      <c r="J34" s="10">
        <f>_xlfn.IFERROR((I34-AVERAGE(I$15:I$114))^2,0)</f>
        <v>0</v>
      </c>
    </row>
    <row r="35" spans="1:10" ht="15">
      <c r="A35" s="4">
        <v>0</v>
      </c>
      <c r="B35" s="19">
        <v>0</v>
      </c>
      <c r="C35" s="38">
        <f t="shared" si="0"/>
      </c>
      <c r="D35" s="39">
        <f t="shared" si="1"/>
      </c>
      <c r="E35" s="34">
        <f t="shared" si="2"/>
      </c>
      <c r="H35" s="10">
        <f t="shared" si="3"/>
        <v>0</v>
      </c>
      <c r="I35" s="10">
        <f t="shared" si="4"/>
      </c>
      <c r="J35" s="10">
        <f t="shared" si="5"/>
        <v>0</v>
      </c>
    </row>
    <row r="36" spans="1:10" ht="15">
      <c r="A36" s="4">
        <v>0</v>
      </c>
      <c r="B36" s="19">
        <v>0</v>
      </c>
      <c r="C36" s="38">
        <f t="shared" si="0"/>
      </c>
      <c r="D36" s="39">
        <f t="shared" si="1"/>
      </c>
      <c r="E36" s="34">
        <f t="shared" si="2"/>
      </c>
      <c r="H36" s="10">
        <f t="shared" si="3"/>
        <v>0</v>
      </c>
      <c r="I36" s="10">
        <f t="shared" si="4"/>
      </c>
      <c r="J36" s="10">
        <f t="shared" si="5"/>
        <v>0</v>
      </c>
    </row>
    <row r="37" spans="1:10" ht="15">
      <c r="A37" s="4">
        <v>0</v>
      </c>
      <c r="B37" s="19">
        <v>0</v>
      </c>
      <c r="C37" s="38">
        <f t="shared" si="0"/>
      </c>
      <c r="D37" s="39">
        <f t="shared" si="1"/>
      </c>
      <c r="E37" s="34">
        <f t="shared" si="2"/>
      </c>
      <c r="H37" s="10">
        <f t="shared" si="3"/>
        <v>0</v>
      </c>
      <c r="I37" s="10">
        <f t="shared" si="4"/>
      </c>
      <c r="J37" s="10">
        <f t="shared" si="5"/>
        <v>0</v>
      </c>
    </row>
    <row r="38" spans="1:10" ht="15">
      <c r="A38" s="4">
        <v>0</v>
      </c>
      <c r="B38" s="19">
        <v>0</v>
      </c>
      <c r="C38" s="38">
        <f t="shared" si="0"/>
      </c>
      <c r="D38" s="39">
        <f t="shared" si="1"/>
      </c>
      <c r="E38" s="34">
        <f t="shared" si="2"/>
      </c>
      <c r="H38" s="10">
        <f t="shared" si="3"/>
        <v>0</v>
      </c>
      <c r="I38" s="10">
        <f t="shared" si="4"/>
      </c>
      <c r="J38" s="10">
        <f t="shared" si="5"/>
        <v>0</v>
      </c>
    </row>
    <row r="39" spans="1:10" ht="15">
      <c r="A39" s="4">
        <v>0</v>
      </c>
      <c r="B39" s="19">
        <v>0</v>
      </c>
      <c r="C39" s="38">
        <f t="shared" si="0"/>
      </c>
      <c r="D39" s="39">
        <f t="shared" si="1"/>
      </c>
      <c r="E39" s="34">
        <f t="shared" si="2"/>
      </c>
      <c r="H39" s="10">
        <f t="shared" si="3"/>
        <v>0</v>
      </c>
      <c r="I39" s="10">
        <f t="shared" si="4"/>
      </c>
      <c r="J39" s="10">
        <f t="shared" si="5"/>
        <v>0</v>
      </c>
    </row>
    <row r="40" spans="1:10" ht="15">
      <c r="A40" s="4">
        <v>0</v>
      </c>
      <c r="B40" s="19">
        <v>0</v>
      </c>
      <c r="C40" s="38">
        <f t="shared" si="0"/>
      </c>
      <c r="D40" s="39">
        <f t="shared" si="1"/>
      </c>
      <c r="E40" s="34">
        <f t="shared" si="2"/>
      </c>
      <c r="H40" s="10">
        <f t="shared" si="3"/>
        <v>0</v>
      </c>
      <c r="I40" s="10">
        <f t="shared" si="4"/>
      </c>
      <c r="J40" s="10">
        <f t="shared" si="5"/>
        <v>0</v>
      </c>
    </row>
    <row r="41" spans="1:10" ht="15">
      <c r="A41" s="4">
        <v>0</v>
      </c>
      <c r="B41" s="19">
        <v>0</v>
      </c>
      <c r="C41" s="38">
        <f t="shared" si="0"/>
      </c>
      <c r="D41" s="39">
        <f t="shared" si="1"/>
      </c>
      <c r="E41" s="34">
        <f t="shared" si="2"/>
      </c>
      <c r="H41" s="10">
        <f t="shared" si="3"/>
        <v>0</v>
      </c>
      <c r="I41" s="10">
        <f t="shared" si="4"/>
      </c>
      <c r="J41" s="10">
        <f t="shared" si="5"/>
        <v>0</v>
      </c>
    </row>
    <row r="42" spans="1:10" ht="15">
      <c r="A42" s="4">
        <v>0</v>
      </c>
      <c r="B42" s="19">
        <v>0</v>
      </c>
      <c r="C42" s="38">
        <f t="shared" si="0"/>
      </c>
      <c r="D42" s="39">
        <f t="shared" si="1"/>
      </c>
      <c r="E42" s="34">
        <f t="shared" si="2"/>
      </c>
      <c r="H42" s="10">
        <f t="shared" si="3"/>
        <v>0</v>
      </c>
      <c r="I42" s="10">
        <f t="shared" si="4"/>
      </c>
      <c r="J42" s="10">
        <f t="shared" si="5"/>
        <v>0</v>
      </c>
    </row>
    <row r="43" spans="1:10" ht="15">
      <c r="A43" s="4">
        <v>0</v>
      </c>
      <c r="B43" s="19">
        <v>0</v>
      </c>
      <c r="C43" s="38">
        <f t="shared" si="0"/>
      </c>
      <c r="D43" s="39">
        <f t="shared" si="1"/>
      </c>
      <c r="E43" s="34">
        <f t="shared" si="2"/>
      </c>
      <c r="H43" s="10">
        <f t="shared" si="3"/>
        <v>0</v>
      </c>
      <c r="I43" s="10">
        <f t="shared" si="4"/>
      </c>
      <c r="J43" s="10">
        <f t="shared" si="5"/>
        <v>0</v>
      </c>
    </row>
    <row r="44" spans="1:10" ht="15">
      <c r="A44" s="4">
        <v>0</v>
      </c>
      <c r="B44" s="19">
        <v>0</v>
      </c>
      <c r="C44" s="38">
        <f t="shared" si="0"/>
      </c>
      <c r="D44" s="39">
        <f t="shared" si="1"/>
      </c>
      <c r="E44" s="34">
        <f t="shared" si="2"/>
      </c>
      <c r="H44" s="10">
        <f t="shared" si="3"/>
        <v>0</v>
      </c>
      <c r="I44" s="10">
        <f t="shared" si="4"/>
      </c>
      <c r="J44" s="10">
        <f t="shared" si="5"/>
        <v>0</v>
      </c>
    </row>
    <row r="45" spans="1:10" ht="15">
      <c r="A45" s="4">
        <v>0</v>
      </c>
      <c r="B45" s="19">
        <v>0</v>
      </c>
      <c r="C45" s="38">
        <f t="shared" si="0"/>
      </c>
      <c r="D45" s="39">
        <f t="shared" si="1"/>
      </c>
      <c r="E45" s="34">
        <f t="shared" si="2"/>
      </c>
      <c r="H45" s="10">
        <f t="shared" si="3"/>
        <v>0</v>
      </c>
      <c r="I45" s="10">
        <f t="shared" si="4"/>
      </c>
      <c r="J45" s="10">
        <f t="shared" si="5"/>
        <v>0</v>
      </c>
    </row>
    <row r="46" spans="1:10" ht="15">
      <c r="A46" s="4">
        <v>0</v>
      </c>
      <c r="B46" s="19">
        <v>0</v>
      </c>
      <c r="C46" s="38">
        <f t="shared" si="0"/>
      </c>
      <c r="D46" s="39">
        <f t="shared" si="1"/>
      </c>
      <c r="E46" s="34">
        <f t="shared" si="2"/>
      </c>
      <c r="H46" s="10">
        <f t="shared" si="3"/>
        <v>0</v>
      </c>
      <c r="I46" s="10">
        <f t="shared" si="4"/>
      </c>
      <c r="J46" s="10">
        <f t="shared" si="5"/>
        <v>0</v>
      </c>
    </row>
    <row r="47" spans="1:10" ht="15">
      <c r="A47" s="4">
        <v>0</v>
      </c>
      <c r="B47" s="19">
        <v>0</v>
      </c>
      <c r="C47" s="38">
        <f aca="true" t="shared" si="6" ref="C47:C78">_xlfn.IFERROR((B47-B$9)/B47,"")</f>
      </c>
      <c r="D47" s="39">
        <f aca="true" t="shared" si="7" ref="D47:D78">IF(A47=0,"",A47*B$8/B$9/G$15)</f>
      </c>
      <c r="E47" s="34">
        <f aca="true" t="shared" si="8" ref="E47:E78">_xlfn.IFERROR(B$9/(1-F$15/(F$15+B$9)*D47/(D47+1)),"")</f>
      </c>
      <c r="H47" s="10">
        <f aca="true" t="shared" si="9" ref="H47:H78">_xlfn.IFERROR((B47-E47)^2,0)</f>
        <v>0</v>
      </c>
      <c r="I47" s="10">
        <f aca="true" t="shared" si="10" ref="I47:I78">IF(B47=0,"",B47)</f>
      </c>
      <c r="J47" s="10">
        <f t="shared" si="5"/>
        <v>0</v>
      </c>
    </row>
    <row r="48" spans="1:10" ht="15">
      <c r="A48" s="4">
        <v>0</v>
      </c>
      <c r="B48" s="19">
        <v>0</v>
      </c>
      <c r="C48" s="38">
        <f t="shared" si="6"/>
      </c>
      <c r="D48" s="39">
        <f t="shared" si="7"/>
      </c>
      <c r="E48" s="34">
        <f t="shared" si="8"/>
      </c>
      <c r="H48" s="10">
        <f t="shared" si="9"/>
        <v>0</v>
      </c>
      <c r="I48" s="10">
        <f t="shared" si="10"/>
      </c>
      <c r="J48" s="10">
        <f t="shared" si="5"/>
        <v>0</v>
      </c>
    </row>
    <row r="49" spans="1:10" ht="15">
      <c r="A49" s="4">
        <v>0</v>
      </c>
      <c r="B49" s="19">
        <v>0</v>
      </c>
      <c r="C49" s="38">
        <f t="shared" si="6"/>
      </c>
      <c r="D49" s="39">
        <f t="shared" si="7"/>
      </c>
      <c r="E49" s="34">
        <f t="shared" si="8"/>
      </c>
      <c r="H49" s="10">
        <f t="shared" si="9"/>
        <v>0</v>
      </c>
      <c r="I49" s="10">
        <f t="shared" si="10"/>
      </c>
      <c r="J49" s="10">
        <f t="shared" si="5"/>
        <v>0</v>
      </c>
    </row>
    <row r="50" spans="1:10" ht="15">
      <c r="A50" s="4">
        <v>0</v>
      </c>
      <c r="B50" s="19">
        <v>0</v>
      </c>
      <c r="C50" s="38">
        <f t="shared" si="6"/>
      </c>
      <c r="D50" s="39">
        <f t="shared" si="7"/>
      </c>
      <c r="E50" s="34">
        <f t="shared" si="8"/>
      </c>
      <c r="H50" s="10">
        <f t="shared" si="9"/>
        <v>0</v>
      </c>
      <c r="I50" s="10">
        <f t="shared" si="10"/>
      </c>
      <c r="J50" s="10">
        <f t="shared" si="5"/>
        <v>0</v>
      </c>
    </row>
    <row r="51" spans="1:10" ht="15">
      <c r="A51" s="4">
        <v>0</v>
      </c>
      <c r="B51" s="19">
        <v>0</v>
      </c>
      <c r="C51" s="38">
        <f t="shared" si="6"/>
      </c>
      <c r="D51" s="39">
        <f t="shared" si="7"/>
      </c>
      <c r="E51" s="34">
        <f t="shared" si="8"/>
      </c>
      <c r="H51" s="10">
        <f t="shared" si="9"/>
        <v>0</v>
      </c>
      <c r="I51" s="10">
        <f t="shared" si="10"/>
      </c>
      <c r="J51" s="10">
        <f t="shared" si="5"/>
        <v>0</v>
      </c>
    </row>
    <row r="52" spans="1:10" ht="15">
      <c r="A52" s="4">
        <v>0</v>
      </c>
      <c r="B52" s="19">
        <v>0</v>
      </c>
      <c r="C52" s="38">
        <f t="shared" si="6"/>
      </c>
      <c r="D52" s="39">
        <f t="shared" si="7"/>
      </c>
      <c r="E52" s="34">
        <f t="shared" si="8"/>
      </c>
      <c r="H52" s="10">
        <f t="shared" si="9"/>
        <v>0</v>
      </c>
      <c r="I52" s="10">
        <f t="shared" si="10"/>
      </c>
      <c r="J52" s="10">
        <f t="shared" si="5"/>
        <v>0</v>
      </c>
    </row>
    <row r="53" spans="1:10" ht="15">
      <c r="A53" s="4">
        <v>0</v>
      </c>
      <c r="B53" s="19">
        <v>0</v>
      </c>
      <c r="C53" s="38">
        <f t="shared" si="6"/>
      </c>
      <c r="D53" s="39">
        <f t="shared" si="7"/>
      </c>
      <c r="E53" s="34">
        <f t="shared" si="8"/>
      </c>
      <c r="H53" s="10">
        <f t="shared" si="9"/>
        <v>0</v>
      </c>
      <c r="I53" s="10">
        <f t="shared" si="10"/>
      </c>
      <c r="J53" s="10">
        <f t="shared" si="5"/>
        <v>0</v>
      </c>
    </row>
    <row r="54" spans="1:10" ht="15">
      <c r="A54" s="4">
        <v>0</v>
      </c>
      <c r="B54" s="19">
        <v>0</v>
      </c>
      <c r="C54" s="38">
        <f t="shared" si="6"/>
      </c>
      <c r="D54" s="39">
        <f t="shared" si="7"/>
      </c>
      <c r="E54" s="34">
        <f t="shared" si="8"/>
      </c>
      <c r="H54" s="10">
        <f t="shared" si="9"/>
        <v>0</v>
      </c>
      <c r="I54" s="10">
        <f t="shared" si="10"/>
      </c>
      <c r="J54" s="10">
        <f t="shared" si="5"/>
        <v>0</v>
      </c>
    </row>
    <row r="55" spans="1:10" ht="15">
      <c r="A55" s="4">
        <v>0</v>
      </c>
      <c r="B55" s="19">
        <v>0</v>
      </c>
      <c r="C55" s="38">
        <f t="shared" si="6"/>
      </c>
      <c r="D55" s="39">
        <f t="shared" si="7"/>
      </c>
      <c r="E55" s="34">
        <f t="shared" si="8"/>
      </c>
      <c r="H55" s="10">
        <f t="shared" si="9"/>
        <v>0</v>
      </c>
      <c r="I55" s="10">
        <f t="shared" si="10"/>
      </c>
      <c r="J55" s="10">
        <f t="shared" si="5"/>
        <v>0</v>
      </c>
    </row>
    <row r="56" spans="1:10" ht="15">
      <c r="A56" s="4">
        <v>0</v>
      </c>
      <c r="B56" s="19">
        <v>0</v>
      </c>
      <c r="C56" s="38">
        <f t="shared" si="6"/>
      </c>
      <c r="D56" s="39">
        <f t="shared" si="7"/>
      </c>
      <c r="E56" s="34">
        <f t="shared" si="8"/>
      </c>
      <c r="H56" s="10">
        <f t="shared" si="9"/>
        <v>0</v>
      </c>
      <c r="I56" s="10">
        <f t="shared" si="10"/>
      </c>
      <c r="J56" s="10">
        <f t="shared" si="5"/>
        <v>0</v>
      </c>
    </row>
    <row r="57" spans="1:10" ht="15">
      <c r="A57" s="4">
        <v>0</v>
      </c>
      <c r="B57" s="19">
        <v>0</v>
      </c>
      <c r="C57" s="38">
        <f t="shared" si="6"/>
      </c>
      <c r="D57" s="39">
        <f t="shared" si="7"/>
      </c>
      <c r="E57" s="34">
        <f t="shared" si="8"/>
      </c>
      <c r="H57" s="10">
        <f t="shared" si="9"/>
        <v>0</v>
      </c>
      <c r="I57" s="10">
        <f t="shared" si="10"/>
      </c>
      <c r="J57" s="10">
        <f t="shared" si="5"/>
        <v>0</v>
      </c>
    </row>
    <row r="58" spans="1:10" ht="15">
      <c r="A58" s="4">
        <v>0</v>
      </c>
      <c r="B58" s="19">
        <v>0</v>
      </c>
      <c r="C58" s="38">
        <f t="shared" si="6"/>
      </c>
      <c r="D58" s="39">
        <f t="shared" si="7"/>
      </c>
      <c r="E58" s="34">
        <f t="shared" si="8"/>
      </c>
      <c r="H58" s="10">
        <f t="shared" si="9"/>
        <v>0</v>
      </c>
      <c r="I58" s="10">
        <f t="shared" si="10"/>
      </c>
      <c r="J58" s="10">
        <f t="shared" si="5"/>
        <v>0</v>
      </c>
    </row>
    <row r="59" spans="1:10" ht="15">
      <c r="A59" s="4">
        <v>0</v>
      </c>
      <c r="B59" s="19">
        <v>0</v>
      </c>
      <c r="C59" s="38">
        <f t="shared" si="6"/>
      </c>
      <c r="D59" s="39">
        <f t="shared" si="7"/>
      </c>
      <c r="E59" s="34">
        <f t="shared" si="8"/>
      </c>
      <c r="H59" s="10">
        <f t="shared" si="9"/>
        <v>0</v>
      </c>
      <c r="I59" s="10">
        <f t="shared" si="10"/>
      </c>
      <c r="J59" s="10">
        <f t="shared" si="5"/>
        <v>0</v>
      </c>
    </row>
    <row r="60" spans="1:10" ht="15">
      <c r="A60" s="4">
        <v>0</v>
      </c>
      <c r="B60" s="19">
        <v>0</v>
      </c>
      <c r="C60" s="38">
        <f t="shared" si="6"/>
      </c>
      <c r="D60" s="39">
        <f t="shared" si="7"/>
      </c>
      <c r="E60" s="34">
        <f t="shared" si="8"/>
      </c>
      <c r="H60" s="10">
        <f t="shared" si="9"/>
        <v>0</v>
      </c>
      <c r="I60" s="10">
        <f t="shared" si="10"/>
      </c>
      <c r="J60" s="10">
        <f t="shared" si="5"/>
        <v>0</v>
      </c>
    </row>
    <row r="61" spans="1:10" ht="15">
      <c r="A61" s="4">
        <v>0</v>
      </c>
      <c r="B61" s="19">
        <v>0</v>
      </c>
      <c r="C61" s="38">
        <f t="shared" si="6"/>
      </c>
      <c r="D61" s="39">
        <f t="shared" si="7"/>
      </c>
      <c r="E61" s="34">
        <f t="shared" si="8"/>
      </c>
      <c r="H61" s="10">
        <f t="shared" si="9"/>
        <v>0</v>
      </c>
      <c r="I61" s="10">
        <f t="shared" si="10"/>
      </c>
      <c r="J61" s="10">
        <f t="shared" si="5"/>
        <v>0</v>
      </c>
    </row>
    <row r="62" spans="1:10" ht="15">
      <c r="A62" s="4">
        <v>0</v>
      </c>
      <c r="B62" s="19">
        <v>0</v>
      </c>
      <c r="C62" s="38">
        <f t="shared" si="6"/>
      </c>
      <c r="D62" s="39">
        <f t="shared" si="7"/>
      </c>
      <c r="E62" s="34">
        <f t="shared" si="8"/>
      </c>
      <c r="H62" s="10">
        <f t="shared" si="9"/>
        <v>0</v>
      </c>
      <c r="I62" s="10">
        <f t="shared" si="10"/>
      </c>
      <c r="J62" s="10">
        <f t="shared" si="5"/>
        <v>0</v>
      </c>
    </row>
    <row r="63" spans="1:10" ht="15">
      <c r="A63" s="4">
        <v>0</v>
      </c>
      <c r="B63" s="19">
        <v>0</v>
      </c>
      <c r="C63" s="38">
        <f t="shared" si="6"/>
      </c>
      <c r="D63" s="39">
        <f t="shared" si="7"/>
      </c>
      <c r="E63" s="34">
        <f t="shared" si="8"/>
      </c>
      <c r="H63" s="10">
        <f t="shared" si="9"/>
        <v>0</v>
      </c>
      <c r="I63" s="10">
        <f t="shared" si="10"/>
      </c>
      <c r="J63" s="10">
        <f t="shared" si="5"/>
        <v>0</v>
      </c>
    </row>
    <row r="64" spans="1:10" ht="15">
      <c r="A64" s="4">
        <v>0</v>
      </c>
      <c r="B64" s="19">
        <v>0</v>
      </c>
      <c r="C64" s="38">
        <f t="shared" si="6"/>
      </c>
      <c r="D64" s="39">
        <f t="shared" si="7"/>
      </c>
      <c r="E64" s="34">
        <f t="shared" si="8"/>
      </c>
      <c r="H64" s="10">
        <f t="shared" si="9"/>
        <v>0</v>
      </c>
      <c r="I64" s="10">
        <f t="shared" si="10"/>
      </c>
      <c r="J64" s="10">
        <f t="shared" si="5"/>
        <v>0</v>
      </c>
    </row>
    <row r="65" spans="1:10" ht="15">
      <c r="A65" s="4">
        <v>0</v>
      </c>
      <c r="B65" s="19">
        <v>0</v>
      </c>
      <c r="C65" s="38">
        <f t="shared" si="6"/>
      </c>
      <c r="D65" s="39">
        <f t="shared" si="7"/>
      </c>
      <c r="E65" s="34">
        <f t="shared" si="8"/>
      </c>
      <c r="H65" s="10">
        <f t="shared" si="9"/>
        <v>0</v>
      </c>
      <c r="I65" s="10">
        <f t="shared" si="10"/>
      </c>
      <c r="J65" s="10">
        <f t="shared" si="5"/>
        <v>0</v>
      </c>
    </row>
    <row r="66" spans="1:10" ht="15">
      <c r="A66" s="4">
        <v>0</v>
      </c>
      <c r="B66" s="19">
        <v>0</v>
      </c>
      <c r="C66" s="38">
        <f t="shared" si="6"/>
      </c>
      <c r="D66" s="39">
        <f t="shared" si="7"/>
      </c>
      <c r="E66" s="34">
        <f t="shared" si="8"/>
      </c>
      <c r="H66" s="10">
        <f t="shared" si="9"/>
        <v>0</v>
      </c>
      <c r="I66" s="10">
        <f t="shared" si="10"/>
      </c>
      <c r="J66" s="10">
        <f t="shared" si="5"/>
        <v>0</v>
      </c>
    </row>
    <row r="67" spans="1:10" ht="15">
      <c r="A67" s="4">
        <v>0</v>
      </c>
      <c r="B67" s="19">
        <v>0</v>
      </c>
      <c r="C67" s="38">
        <f t="shared" si="6"/>
      </c>
      <c r="D67" s="39">
        <f t="shared" si="7"/>
      </c>
      <c r="E67" s="34">
        <f t="shared" si="8"/>
      </c>
      <c r="H67" s="10">
        <f t="shared" si="9"/>
        <v>0</v>
      </c>
      <c r="I67" s="10">
        <f t="shared" si="10"/>
      </c>
      <c r="J67" s="10">
        <f t="shared" si="5"/>
        <v>0</v>
      </c>
    </row>
    <row r="68" spans="1:10" ht="15">
      <c r="A68" s="4">
        <v>0</v>
      </c>
      <c r="B68" s="19">
        <v>0</v>
      </c>
      <c r="C68" s="38">
        <f t="shared" si="6"/>
      </c>
      <c r="D68" s="39">
        <f t="shared" si="7"/>
      </c>
      <c r="E68" s="34">
        <f t="shared" si="8"/>
      </c>
      <c r="H68" s="10">
        <f t="shared" si="9"/>
        <v>0</v>
      </c>
      <c r="I68" s="10">
        <f t="shared" si="10"/>
      </c>
      <c r="J68" s="10">
        <f t="shared" si="5"/>
        <v>0</v>
      </c>
    </row>
    <row r="69" spans="1:10" ht="15">
      <c r="A69" s="4">
        <v>0</v>
      </c>
      <c r="B69" s="19">
        <v>0</v>
      </c>
      <c r="C69" s="38">
        <f t="shared" si="6"/>
      </c>
      <c r="D69" s="39">
        <f t="shared" si="7"/>
      </c>
      <c r="E69" s="34">
        <f t="shared" si="8"/>
      </c>
      <c r="H69" s="10">
        <f t="shared" si="9"/>
        <v>0</v>
      </c>
      <c r="I69" s="10">
        <f t="shared" si="10"/>
      </c>
      <c r="J69" s="10">
        <f t="shared" si="5"/>
        <v>0</v>
      </c>
    </row>
    <row r="70" spans="1:10" ht="15">
      <c r="A70" s="4">
        <v>0</v>
      </c>
      <c r="B70" s="19">
        <v>0</v>
      </c>
      <c r="C70" s="38">
        <f t="shared" si="6"/>
      </c>
      <c r="D70" s="39">
        <f t="shared" si="7"/>
      </c>
      <c r="E70" s="34">
        <f t="shared" si="8"/>
      </c>
      <c r="H70" s="10">
        <f t="shared" si="9"/>
        <v>0</v>
      </c>
      <c r="I70" s="10">
        <f t="shared" si="10"/>
      </c>
      <c r="J70" s="10">
        <f t="shared" si="5"/>
        <v>0</v>
      </c>
    </row>
    <row r="71" spans="1:10" ht="15">
      <c r="A71" s="4">
        <v>0</v>
      </c>
      <c r="B71" s="19">
        <v>0</v>
      </c>
      <c r="C71" s="38">
        <f t="shared" si="6"/>
      </c>
      <c r="D71" s="39">
        <f t="shared" si="7"/>
      </c>
      <c r="E71" s="34">
        <f t="shared" si="8"/>
      </c>
      <c r="H71" s="10">
        <f t="shared" si="9"/>
        <v>0</v>
      </c>
      <c r="I71" s="10">
        <f t="shared" si="10"/>
      </c>
      <c r="J71" s="10">
        <f t="shared" si="5"/>
        <v>0</v>
      </c>
    </row>
    <row r="72" spans="1:10" ht="15">
      <c r="A72" s="4">
        <v>0</v>
      </c>
      <c r="B72" s="19">
        <v>0</v>
      </c>
      <c r="C72" s="38">
        <f t="shared" si="6"/>
      </c>
      <c r="D72" s="39">
        <f t="shared" si="7"/>
      </c>
      <c r="E72" s="34">
        <f t="shared" si="8"/>
      </c>
      <c r="H72" s="10">
        <f t="shared" si="9"/>
        <v>0</v>
      </c>
      <c r="I72" s="10">
        <f t="shared" si="10"/>
      </c>
      <c r="J72" s="10">
        <f t="shared" si="5"/>
        <v>0</v>
      </c>
    </row>
    <row r="73" spans="1:10" ht="15">
      <c r="A73" s="4">
        <v>0</v>
      </c>
      <c r="B73" s="19">
        <v>0</v>
      </c>
      <c r="C73" s="38">
        <f t="shared" si="6"/>
      </c>
      <c r="D73" s="39">
        <f t="shared" si="7"/>
      </c>
      <c r="E73" s="34">
        <f t="shared" si="8"/>
      </c>
      <c r="H73" s="10">
        <f t="shared" si="9"/>
        <v>0</v>
      </c>
      <c r="I73" s="10">
        <f t="shared" si="10"/>
      </c>
      <c r="J73" s="10">
        <f t="shared" si="5"/>
        <v>0</v>
      </c>
    </row>
    <row r="74" spans="1:10" ht="15">
      <c r="A74" s="4">
        <v>0</v>
      </c>
      <c r="B74" s="19">
        <v>0</v>
      </c>
      <c r="C74" s="38">
        <f t="shared" si="6"/>
      </c>
      <c r="D74" s="39">
        <f t="shared" si="7"/>
      </c>
      <c r="E74" s="34">
        <f t="shared" si="8"/>
      </c>
      <c r="H74" s="10">
        <f t="shared" si="9"/>
        <v>0</v>
      </c>
      <c r="I74" s="10">
        <f t="shared" si="10"/>
      </c>
      <c r="J74" s="10">
        <f t="shared" si="5"/>
        <v>0</v>
      </c>
    </row>
    <row r="75" spans="1:10" ht="15">
      <c r="A75" s="4">
        <v>0</v>
      </c>
      <c r="B75" s="19">
        <v>0</v>
      </c>
      <c r="C75" s="38">
        <f t="shared" si="6"/>
      </c>
      <c r="D75" s="39">
        <f t="shared" si="7"/>
      </c>
      <c r="E75" s="34">
        <f t="shared" si="8"/>
      </c>
      <c r="H75" s="10">
        <f t="shared" si="9"/>
        <v>0</v>
      </c>
      <c r="I75" s="10">
        <f t="shared" si="10"/>
      </c>
      <c r="J75" s="10">
        <f t="shared" si="5"/>
        <v>0</v>
      </c>
    </row>
    <row r="76" spans="1:10" ht="15">
      <c r="A76" s="4">
        <v>0</v>
      </c>
      <c r="B76" s="19">
        <v>0</v>
      </c>
      <c r="C76" s="38">
        <f t="shared" si="6"/>
      </c>
      <c r="D76" s="39">
        <f t="shared" si="7"/>
      </c>
      <c r="E76" s="34">
        <f t="shared" si="8"/>
      </c>
      <c r="H76" s="10">
        <f t="shared" si="9"/>
        <v>0</v>
      </c>
      <c r="I76" s="10">
        <f t="shared" si="10"/>
      </c>
      <c r="J76" s="10">
        <f t="shared" si="5"/>
        <v>0</v>
      </c>
    </row>
    <row r="77" spans="1:10" ht="15">
      <c r="A77" s="4">
        <v>0</v>
      </c>
      <c r="B77" s="19">
        <v>0</v>
      </c>
      <c r="C77" s="38">
        <f t="shared" si="6"/>
      </c>
      <c r="D77" s="39">
        <f t="shared" si="7"/>
      </c>
      <c r="E77" s="34">
        <f t="shared" si="8"/>
      </c>
      <c r="H77" s="10">
        <f t="shared" si="9"/>
        <v>0</v>
      </c>
      <c r="I77" s="10">
        <f t="shared" si="10"/>
      </c>
      <c r="J77" s="10">
        <f t="shared" si="5"/>
        <v>0</v>
      </c>
    </row>
    <row r="78" spans="1:10" ht="15">
      <c r="A78" s="4">
        <v>0</v>
      </c>
      <c r="B78" s="19">
        <v>0</v>
      </c>
      <c r="C78" s="38">
        <f t="shared" si="6"/>
      </c>
      <c r="D78" s="39">
        <f t="shared" si="7"/>
      </c>
      <c r="E78" s="34">
        <f t="shared" si="8"/>
      </c>
      <c r="H78" s="10">
        <f t="shared" si="9"/>
        <v>0</v>
      </c>
      <c r="I78" s="10">
        <f t="shared" si="10"/>
      </c>
      <c r="J78" s="10">
        <f t="shared" si="5"/>
        <v>0</v>
      </c>
    </row>
    <row r="79" spans="1:10" ht="15">
      <c r="A79" s="4">
        <v>0</v>
      </c>
      <c r="B79" s="19">
        <v>0</v>
      </c>
      <c r="C79" s="38">
        <f aca="true" t="shared" si="11" ref="C79:C110">_xlfn.IFERROR((B79-B$9)/B79,"")</f>
      </c>
      <c r="D79" s="39">
        <f aca="true" t="shared" si="12" ref="D79:D114">IF(A79=0,"",A79*B$8/B$9/G$15)</f>
      </c>
      <c r="E79" s="34">
        <f aca="true" t="shared" si="13" ref="E79:E110">_xlfn.IFERROR(B$9/(1-F$15/(F$15+B$9)*D79/(D79+1)),"")</f>
      </c>
      <c r="H79" s="10">
        <f aca="true" t="shared" si="14" ref="H79:H114">_xlfn.IFERROR((B79-E79)^2,0)</f>
        <v>0</v>
      </c>
      <c r="I79" s="10">
        <f aca="true" t="shared" si="15" ref="I79:I114">IF(B79=0,"",B79)</f>
      </c>
      <c r="J79" s="10">
        <f t="shared" si="5"/>
        <v>0</v>
      </c>
    </row>
    <row r="80" spans="1:10" ht="15">
      <c r="A80" s="4">
        <v>0</v>
      </c>
      <c r="B80" s="19">
        <v>0</v>
      </c>
      <c r="C80" s="38">
        <f t="shared" si="11"/>
      </c>
      <c r="D80" s="39">
        <f t="shared" si="12"/>
      </c>
      <c r="E80" s="34">
        <f t="shared" si="13"/>
      </c>
      <c r="H80" s="10">
        <f t="shared" si="14"/>
        <v>0</v>
      </c>
      <c r="I80" s="10">
        <f t="shared" si="15"/>
      </c>
      <c r="J80" s="10">
        <f aca="true" t="shared" si="16" ref="J80:J114">_xlfn.IFERROR((I80-AVERAGE(I$15:I$114))^2,0)</f>
        <v>0</v>
      </c>
    </row>
    <row r="81" spans="1:10" ht="15">
      <c r="A81" s="4">
        <v>0</v>
      </c>
      <c r="B81" s="19">
        <v>0</v>
      </c>
      <c r="C81" s="38">
        <f t="shared" si="11"/>
      </c>
      <c r="D81" s="39">
        <f t="shared" si="12"/>
      </c>
      <c r="E81" s="34">
        <f t="shared" si="13"/>
      </c>
      <c r="H81" s="10">
        <f t="shared" si="14"/>
        <v>0</v>
      </c>
      <c r="I81" s="10">
        <f t="shared" si="15"/>
      </c>
      <c r="J81" s="10">
        <f t="shared" si="16"/>
        <v>0</v>
      </c>
    </row>
    <row r="82" spans="1:10" ht="15">
      <c r="A82" s="4">
        <v>0</v>
      </c>
      <c r="B82" s="19">
        <v>0</v>
      </c>
      <c r="C82" s="38">
        <f t="shared" si="11"/>
      </c>
      <c r="D82" s="39">
        <f t="shared" si="12"/>
      </c>
      <c r="E82" s="34">
        <f t="shared" si="13"/>
      </c>
      <c r="H82" s="10">
        <f t="shared" si="14"/>
        <v>0</v>
      </c>
      <c r="I82" s="10">
        <f t="shared" si="15"/>
      </c>
      <c r="J82" s="10">
        <f t="shared" si="16"/>
        <v>0</v>
      </c>
    </row>
    <row r="83" spans="1:10" ht="15">
      <c r="A83" s="4">
        <v>0</v>
      </c>
      <c r="B83" s="19">
        <v>0</v>
      </c>
      <c r="C83" s="38">
        <f t="shared" si="11"/>
      </c>
      <c r="D83" s="39">
        <f t="shared" si="12"/>
      </c>
      <c r="E83" s="34">
        <f t="shared" si="13"/>
      </c>
      <c r="H83" s="10">
        <f t="shared" si="14"/>
        <v>0</v>
      </c>
      <c r="I83" s="10">
        <f t="shared" si="15"/>
      </c>
      <c r="J83" s="10">
        <f t="shared" si="16"/>
        <v>0</v>
      </c>
    </row>
    <row r="84" spans="1:10" ht="15">
      <c r="A84" s="4">
        <v>0</v>
      </c>
      <c r="B84" s="19">
        <v>0</v>
      </c>
      <c r="C84" s="38">
        <f t="shared" si="11"/>
      </c>
      <c r="D84" s="39">
        <f t="shared" si="12"/>
      </c>
      <c r="E84" s="34">
        <f t="shared" si="13"/>
      </c>
      <c r="H84" s="10">
        <f t="shared" si="14"/>
        <v>0</v>
      </c>
      <c r="I84" s="10">
        <f t="shared" si="15"/>
      </c>
      <c r="J84" s="10">
        <f t="shared" si="16"/>
        <v>0</v>
      </c>
    </row>
    <row r="85" spans="1:10" ht="15">
      <c r="A85" s="4">
        <v>0</v>
      </c>
      <c r="B85" s="19">
        <v>0</v>
      </c>
      <c r="C85" s="38">
        <f t="shared" si="11"/>
      </c>
      <c r="D85" s="39">
        <f t="shared" si="12"/>
      </c>
      <c r="E85" s="34">
        <f t="shared" si="13"/>
      </c>
      <c r="H85" s="10">
        <f t="shared" si="14"/>
        <v>0</v>
      </c>
      <c r="I85" s="10">
        <f t="shared" si="15"/>
      </c>
      <c r="J85" s="10">
        <f t="shared" si="16"/>
        <v>0</v>
      </c>
    </row>
    <row r="86" spans="1:10" ht="15">
      <c r="A86" s="4">
        <v>0</v>
      </c>
      <c r="B86" s="19">
        <v>0</v>
      </c>
      <c r="C86" s="38">
        <f t="shared" si="11"/>
      </c>
      <c r="D86" s="39">
        <f t="shared" si="12"/>
      </c>
      <c r="E86" s="34">
        <f t="shared" si="13"/>
      </c>
      <c r="H86" s="10">
        <f t="shared" si="14"/>
        <v>0</v>
      </c>
      <c r="I86" s="10">
        <f t="shared" si="15"/>
      </c>
      <c r="J86" s="10">
        <f t="shared" si="16"/>
        <v>0</v>
      </c>
    </row>
    <row r="87" spans="1:10" ht="15">
      <c r="A87" s="4">
        <v>0</v>
      </c>
      <c r="B87" s="19">
        <v>0</v>
      </c>
      <c r="C87" s="38">
        <f t="shared" si="11"/>
      </c>
      <c r="D87" s="39">
        <f t="shared" si="12"/>
      </c>
      <c r="E87" s="34">
        <f t="shared" si="13"/>
      </c>
      <c r="H87" s="10">
        <f t="shared" si="14"/>
        <v>0</v>
      </c>
      <c r="I87" s="10">
        <f t="shared" si="15"/>
      </c>
      <c r="J87" s="10">
        <f t="shared" si="16"/>
        <v>0</v>
      </c>
    </row>
    <row r="88" spans="1:10" ht="15">
      <c r="A88" s="4">
        <v>0</v>
      </c>
      <c r="B88" s="19">
        <v>0</v>
      </c>
      <c r="C88" s="38">
        <f t="shared" si="11"/>
      </c>
      <c r="D88" s="39">
        <f t="shared" si="12"/>
      </c>
      <c r="E88" s="34">
        <f t="shared" si="13"/>
      </c>
      <c r="H88" s="10">
        <f t="shared" si="14"/>
        <v>0</v>
      </c>
      <c r="I88" s="10">
        <f t="shared" si="15"/>
      </c>
      <c r="J88" s="10">
        <f t="shared" si="16"/>
        <v>0</v>
      </c>
    </row>
    <row r="89" spans="1:10" ht="15">
      <c r="A89" s="4">
        <v>0</v>
      </c>
      <c r="B89" s="19">
        <v>0</v>
      </c>
      <c r="C89" s="38">
        <f t="shared" si="11"/>
      </c>
      <c r="D89" s="39">
        <f t="shared" si="12"/>
      </c>
      <c r="E89" s="34">
        <f t="shared" si="13"/>
      </c>
      <c r="H89" s="10">
        <f t="shared" si="14"/>
        <v>0</v>
      </c>
      <c r="I89" s="10">
        <f t="shared" si="15"/>
      </c>
      <c r="J89" s="10">
        <f t="shared" si="16"/>
        <v>0</v>
      </c>
    </row>
    <row r="90" spans="1:10" ht="15">
      <c r="A90" s="4">
        <v>0</v>
      </c>
      <c r="B90" s="19">
        <v>0</v>
      </c>
      <c r="C90" s="38">
        <f t="shared" si="11"/>
      </c>
      <c r="D90" s="39">
        <f t="shared" si="12"/>
      </c>
      <c r="E90" s="34">
        <f t="shared" si="13"/>
      </c>
      <c r="H90" s="10">
        <f t="shared" si="14"/>
        <v>0</v>
      </c>
      <c r="I90" s="10">
        <f t="shared" si="15"/>
      </c>
      <c r="J90" s="10">
        <f t="shared" si="16"/>
        <v>0</v>
      </c>
    </row>
    <row r="91" spans="1:10" ht="15">
      <c r="A91" s="4">
        <v>0</v>
      </c>
      <c r="B91" s="19">
        <v>0</v>
      </c>
      <c r="C91" s="38">
        <f t="shared" si="11"/>
      </c>
      <c r="D91" s="39">
        <f t="shared" si="12"/>
      </c>
      <c r="E91" s="34">
        <f t="shared" si="13"/>
      </c>
      <c r="H91" s="10">
        <f t="shared" si="14"/>
        <v>0</v>
      </c>
      <c r="I91" s="10">
        <f t="shared" si="15"/>
      </c>
      <c r="J91" s="10">
        <f t="shared" si="16"/>
        <v>0</v>
      </c>
    </row>
    <row r="92" spans="1:10" ht="15">
      <c r="A92" s="4">
        <v>0</v>
      </c>
      <c r="B92" s="19">
        <v>0</v>
      </c>
      <c r="C92" s="38">
        <f t="shared" si="11"/>
      </c>
      <c r="D92" s="39">
        <f t="shared" si="12"/>
      </c>
      <c r="E92" s="34">
        <f t="shared" si="13"/>
      </c>
      <c r="H92" s="10">
        <f t="shared" si="14"/>
        <v>0</v>
      </c>
      <c r="I92" s="10">
        <f t="shared" si="15"/>
      </c>
      <c r="J92" s="10">
        <f t="shared" si="16"/>
        <v>0</v>
      </c>
    </row>
    <row r="93" spans="1:10" ht="15">
      <c r="A93" s="4">
        <v>0</v>
      </c>
      <c r="B93" s="19">
        <v>0</v>
      </c>
      <c r="C93" s="38">
        <f t="shared" si="11"/>
      </c>
      <c r="D93" s="39">
        <f t="shared" si="12"/>
      </c>
      <c r="E93" s="34">
        <f t="shared" si="13"/>
      </c>
      <c r="H93" s="10">
        <f t="shared" si="14"/>
        <v>0</v>
      </c>
      <c r="I93" s="10">
        <f t="shared" si="15"/>
      </c>
      <c r="J93" s="10">
        <f t="shared" si="16"/>
        <v>0</v>
      </c>
    </row>
    <row r="94" spans="1:10" ht="15">
      <c r="A94" s="4">
        <v>0</v>
      </c>
      <c r="B94" s="19">
        <v>0</v>
      </c>
      <c r="C94" s="38">
        <f t="shared" si="11"/>
      </c>
      <c r="D94" s="39">
        <f t="shared" si="12"/>
      </c>
      <c r="E94" s="34">
        <f t="shared" si="13"/>
      </c>
      <c r="H94" s="10">
        <f t="shared" si="14"/>
        <v>0</v>
      </c>
      <c r="I94" s="10">
        <f t="shared" si="15"/>
      </c>
      <c r="J94" s="10">
        <f t="shared" si="16"/>
        <v>0</v>
      </c>
    </row>
    <row r="95" spans="1:10" ht="15">
      <c r="A95" s="4">
        <v>0</v>
      </c>
      <c r="B95" s="19">
        <v>0</v>
      </c>
      <c r="C95" s="38">
        <f t="shared" si="11"/>
      </c>
      <c r="D95" s="39">
        <f t="shared" si="12"/>
      </c>
      <c r="E95" s="34">
        <f t="shared" si="13"/>
      </c>
      <c r="H95" s="10">
        <f t="shared" si="14"/>
        <v>0</v>
      </c>
      <c r="I95" s="10">
        <f t="shared" si="15"/>
      </c>
      <c r="J95" s="10">
        <f t="shared" si="16"/>
        <v>0</v>
      </c>
    </row>
    <row r="96" spans="1:10" ht="15">
      <c r="A96" s="4">
        <v>0</v>
      </c>
      <c r="B96" s="19">
        <v>0</v>
      </c>
      <c r="C96" s="38">
        <f t="shared" si="11"/>
      </c>
      <c r="D96" s="39">
        <f t="shared" si="12"/>
      </c>
      <c r="E96" s="34">
        <f t="shared" si="13"/>
      </c>
      <c r="H96" s="10">
        <f t="shared" si="14"/>
        <v>0</v>
      </c>
      <c r="I96" s="10">
        <f t="shared" si="15"/>
      </c>
      <c r="J96" s="10">
        <f t="shared" si="16"/>
        <v>0</v>
      </c>
    </row>
    <row r="97" spans="1:10" ht="15">
      <c r="A97" s="4">
        <v>0</v>
      </c>
      <c r="B97" s="19">
        <v>0</v>
      </c>
      <c r="C97" s="38">
        <f t="shared" si="11"/>
      </c>
      <c r="D97" s="39">
        <f t="shared" si="12"/>
      </c>
      <c r="E97" s="34">
        <f t="shared" si="13"/>
      </c>
      <c r="H97" s="10">
        <f t="shared" si="14"/>
        <v>0</v>
      </c>
      <c r="I97" s="10">
        <f t="shared" si="15"/>
      </c>
      <c r="J97" s="10">
        <f t="shared" si="16"/>
        <v>0</v>
      </c>
    </row>
    <row r="98" spans="1:10" ht="15">
      <c r="A98" s="4">
        <v>0</v>
      </c>
      <c r="B98" s="19">
        <v>0</v>
      </c>
      <c r="C98" s="38">
        <f t="shared" si="11"/>
      </c>
      <c r="D98" s="39">
        <f t="shared" si="12"/>
      </c>
      <c r="E98" s="34">
        <f t="shared" si="13"/>
      </c>
      <c r="H98" s="10">
        <f t="shared" si="14"/>
        <v>0</v>
      </c>
      <c r="I98" s="10">
        <f t="shared" si="15"/>
      </c>
      <c r="J98" s="10">
        <f t="shared" si="16"/>
        <v>0</v>
      </c>
    </row>
    <row r="99" spans="1:10" ht="15">
      <c r="A99" s="4">
        <v>0</v>
      </c>
      <c r="B99" s="19">
        <v>0</v>
      </c>
      <c r="C99" s="38">
        <f t="shared" si="11"/>
      </c>
      <c r="D99" s="39">
        <f t="shared" si="12"/>
      </c>
      <c r="E99" s="34">
        <f t="shared" si="13"/>
      </c>
      <c r="H99" s="10">
        <f t="shared" si="14"/>
        <v>0</v>
      </c>
      <c r="I99" s="10">
        <f t="shared" si="15"/>
      </c>
      <c r="J99" s="10">
        <f t="shared" si="16"/>
        <v>0</v>
      </c>
    </row>
    <row r="100" spans="1:10" ht="15">
      <c r="A100" s="4">
        <v>0</v>
      </c>
      <c r="B100" s="19">
        <v>0</v>
      </c>
      <c r="C100" s="38">
        <f t="shared" si="11"/>
      </c>
      <c r="D100" s="39">
        <f t="shared" si="12"/>
      </c>
      <c r="E100" s="34">
        <f t="shared" si="13"/>
      </c>
      <c r="H100" s="10">
        <f t="shared" si="14"/>
        <v>0</v>
      </c>
      <c r="I100" s="10">
        <f t="shared" si="15"/>
      </c>
      <c r="J100" s="10">
        <f t="shared" si="16"/>
        <v>0</v>
      </c>
    </row>
    <row r="101" spans="1:10" ht="15">
      <c r="A101" s="4">
        <v>0</v>
      </c>
      <c r="B101" s="19">
        <v>0</v>
      </c>
      <c r="C101" s="38">
        <f t="shared" si="11"/>
      </c>
      <c r="D101" s="39">
        <f t="shared" si="12"/>
      </c>
      <c r="E101" s="34">
        <f t="shared" si="13"/>
      </c>
      <c r="H101" s="10">
        <f t="shared" si="14"/>
        <v>0</v>
      </c>
      <c r="I101" s="10">
        <f t="shared" si="15"/>
      </c>
      <c r="J101" s="10">
        <f t="shared" si="16"/>
        <v>0</v>
      </c>
    </row>
    <row r="102" spans="1:10" ht="15">
      <c r="A102" s="4">
        <v>0</v>
      </c>
      <c r="B102" s="19">
        <v>0</v>
      </c>
      <c r="C102" s="38">
        <f t="shared" si="11"/>
      </c>
      <c r="D102" s="39">
        <f t="shared" si="12"/>
      </c>
      <c r="E102" s="34">
        <f t="shared" si="13"/>
      </c>
      <c r="H102" s="10">
        <f t="shared" si="14"/>
        <v>0</v>
      </c>
      <c r="I102" s="10">
        <f t="shared" si="15"/>
      </c>
      <c r="J102" s="10">
        <f t="shared" si="16"/>
        <v>0</v>
      </c>
    </row>
    <row r="103" spans="1:10" ht="15">
      <c r="A103" s="4">
        <v>0</v>
      </c>
      <c r="B103" s="19">
        <v>0</v>
      </c>
      <c r="C103" s="38">
        <f t="shared" si="11"/>
      </c>
      <c r="D103" s="39">
        <f t="shared" si="12"/>
      </c>
      <c r="E103" s="34">
        <f t="shared" si="13"/>
      </c>
      <c r="H103" s="10">
        <f t="shared" si="14"/>
        <v>0</v>
      </c>
      <c r="I103" s="10">
        <f t="shared" si="15"/>
      </c>
      <c r="J103" s="10">
        <f t="shared" si="16"/>
        <v>0</v>
      </c>
    </row>
    <row r="104" spans="1:10" ht="15">
      <c r="A104" s="4">
        <v>0</v>
      </c>
      <c r="B104" s="19">
        <v>0</v>
      </c>
      <c r="C104" s="38">
        <f t="shared" si="11"/>
      </c>
      <c r="D104" s="39">
        <f t="shared" si="12"/>
      </c>
      <c r="E104" s="34">
        <f t="shared" si="13"/>
      </c>
      <c r="H104" s="10">
        <f t="shared" si="14"/>
        <v>0</v>
      </c>
      <c r="I104" s="10">
        <f t="shared" si="15"/>
      </c>
      <c r="J104" s="10">
        <f t="shared" si="16"/>
        <v>0</v>
      </c>
    </row>
    <row r="105" spans="1:10" ht="15">
      <c r="A105" s="4">
        <v>0</v>
      </c>
      <c r="B105" s="19">
        <v>0</v>
      </c>
      <c r="C105" s="38">
        <f t="shared" si="11"/>
      </c>
      <c r="D105" s="39">
        <f t="shared" si="12"/>
      </c>
      <c r="E105" s="34">
        <f t="shared" si="13"/>
      </c>
      <c r="H105" s="10">
        <f t="shared" si="14"/>
        <v>0</v>
      </c>
      <c r="I105" s="10">
        <f t="shared" si="15"/>
      </c>
      <c r="J105" s="10">
        <f t="shared" si="16"/>
        <v>0</v>
      </c>
    </row>
    <row r="106" spans="1:10" ht="15">
      <c r="A106" s="4">
        <v>0</v>
      </c>
      <c r="B106" s="19">
        <v>0</v>
      </c>
      <c r="C106" s="38">
        <f t="shared" si="11"/>
      </c>
      <c r="D106" s="39">
        <f t="shared" si="12"/>
      </c>
      <c r="E106" s="34">
        <f t="shared" si="13"/>
      </c>
      <c r="H106" s="10">
        <f t="shared" si="14"/>
        <v>0</v>
      </c>
      <c r="I106" s="10">
        <f t="shared" si="15"/>
      </c>
      <c r="J106" s="10">
        <f t="shared" si="16"/>
        <v>0</v>
      </c>
    </row>
    <row r="107" spans="1:10" ht="15">
      <c r="A107" s="4">
        <v>0</v>
      </c>
      <c r="B107" s="19">
        <v>0</v>
      </c>
      <c r="C107" s="38">
        <f t="shared" si="11"/>
      </c>
      <c r="D107" s="39">
        <f t="shared" si="12"/>
      </c>
      <c r="E107" s="34">
        <f t="shared" si="13"/>
      </c>
      <c r="H107" s="10">
        <f t="shared" si="14"/>
        <v>0</v>
      </c>
      <c r="I107" s="10">
        <f t="shared" si="15"/>
      </c>
      <c r="J107" s="10">
        <f t="shared" si="16"/>
        <v>0</v>
      </c>
    </row>
    <row r="108" spans="1:10" ht="15">
      <c r="A108" s="4">
        <v>0</v>
      </c>
      <c r="B108" s="19">
        <v>0</v>
      </c>
      <c r="C108" s="38">
        <f t="shared" si="11"/>
      </c>
      <c r="D108" s="39">
        <f t="shared" si="12"/>
      </c>
      <c r="E108" s="34">
        <f t="shared" si="13"/>
      </c>
      <c r="H108" s="10">
        <f t="shared" si="14"/>
        <v>0</v>
      </c>
      <c r="I108" s="10">
        <f t="shared" si="15"/>
      </c>
      <c r="J108" s="10">
        <f t="shared" si="16"/>
        <v>0</v>
      </c>
    </row>
    <row r="109" spans="1:10" ht="15">
      <c r="A109" s="4">
        <v>0</v>
      </c>
      <c r="B109" s="19">
        <v>0</v>
      </c>
      <c r="C109" s="38">
        <f t="shared" si="11"/>
      </c>
      <c r="D109" s="39">
        <f t="shared" si="12"/>
      </c>
      <c r="E109" s="34">
        <f t="shared" si="13"/>
      </c>
      <c r="H109" s="10">
        <f t="shared" si="14"/>
        <v>0</v>
      </c>
      <c r="I109" s="10">
        <f t="shared" si="15"/>
      </c>
      <c r="J109" s="10">
        <f t="shared" si="16"/>
        <v>0</v>
      </c>
    </row>
    <row r="110" spans="1:10" ht="15">
      <c r="A110" s="4">
        <v>0</v>
      </c>
      <c r="B110" s="19">
        <v>0</v>
      </c>
      <c r="C110" s="38">
        <f t="shared" si="11"/>
      </c>
      <c r="D110" s="39">
        <f t="shared" si="12"/>
      </c>
      <c r="E110" s="34">
        <f t="shared" si="13"/>
      </c>
      <c r="H110" s="10">
        <f t="shared" si="14"/>
        <v>0</v>
      </c>
      <c r="I110" s="10">
        <f t="shared" si="15"/>
      </c>
      <c r="J110" s="10">
        <f t="shared" si="16"/>
        <v>0</v>
      </c>
    </row>
    <row r="111" spans="1:10" ht="15">
      <c r="A111" s="4">
        <v>0</v>
      </c>
      <c r="B111" s="19">
        <v>0</v>
      </c>
      <c r="C111" s="38">
        <f>_xlfn.IFERROR((B111-B$9)/B111,"")</f>
      </c>
      <c r="D111" s="39">
        <f t="shared" si="12"/>
      </c>
      <c r="E111" s="34">
        <f>_xlfn.IFERROR(B$9/(1-F$15/(F$15+B$9)*D111/(D111+1)),"")</f>
      </c>
      <c r="H111" s="10">
        <f t="shared" si="14"/>
        <v>0</v>
      </c>
      <c r="I111" s="10">
        <f t="shared" si="15"/>
      </c>
      <c r="J111" s="10">
        <f t="shared" si="16"/>
        <v>0</v>
      </c>
    </row>
    <row r="112" spans="1:10" ht="15">
      <c r="A112" s="4">
        <v>0</v>
      </c>
      <c r="B112" s="19">
        <v>0</v>
      </c>
      <c r="C112" s="38">
        <f>_xlfn.IFERROR((B112-B$9)/B112,"")</f>
      </c>
      <c r="D112" s="39">
        <f t="shared" si="12"/>
      </c>
      <c r="E112" s="34">
        <f>_xlfn.IFERROR(B$9/(1-F$15/(F$15+B$9)*D112/(D112+1)),"")</f>
      </c>
      <c r="H112" s="10">
        <f t="shared" si="14"/>
        <v>0</v>
      </c>
      <c r="I112" s="10">
        <f t="shared" si="15"/>
      </c>
      <c r="J112" s="10">
        <f t="shared" si="16"/>
        <v>0</v>
      </c>
    </row>
    <row r="113" spans="1:10" ht="15">
      <c r="A113" s="4">
        <v>0</v>
      </c>
      <c r="B113" s="19">
        <v>0</v>
      </c>
      <c r="C113" s="38">
        <f>_xlfn.IFERROR((B113-B$9)/B113,"")</f>
      </c>
      <c r="D113" s="39">
        <f t="shared" si="12"/>
      </c>
      <c r="E113" s="34">
        <f>_xlfn.IFERROR(B$9/(1-F$15/(F$15+B$9)*D113/(D113+1)),"")</f>
      </c>
      <c r="H113" s="10">
        <f t="shared" si="14"/>
        <v>0</v>
      </c>
      <c r="I113" s="10">
        <f t="shared" si="15"/>
      </c>
      <c r="J113" s="10">
        <f t="shared" si="16"/>
        <v>0</v>
      </c>
    </row>
    <row r="114" spans="1:10" ht="15">
      <c r="A114" s="5">
        <v>0</v>
      </c>
      <c r="B114" s="21">
        <v>0</v>
      </c>
      <c r="C114" s="40">
        <f>_xlfn.IFERROR((B114-B$9)/B114,"")</f>
      </c>
      <c r="D114" s="41">
        <f t="shared" si="12"/>
      </c>
      <c r="E114" s="35">
        <f>_xlfn.IFERROR(B$9/(1-F$15/(F$15+B$9)*D114/(D114+1)),"")</f>
      </c>
      <c r="H114" s="10">
        <f t="shared" si="14"/>
        <v>0</v>
      </c>
      <c r="I114" s="10">
        <f t="shared" si="15"/>
      </c>
      <c r="J114" s="10">
        <f t="shared" si="16"/>
        <v>0</v>
      </c>
    </row>
  </sheetData>
  <sheetProtection/>
  <mergeCells count="5">
    <mergeCell ref="A1:M2"/>
    <mergeCell ref="A3:M3"/>
    <mergeCell ref="A5:M5"/>
    <mergeCell ref="G7:K7"/>
    <mergeCell ref="A4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burris group</dc:creator>
  <cp:keywords/>
  <dc:description/>
  <cp:lastModifiedBy>\</cp:lastModifiedBy>
  <dcterms:created xsi:type="dcterms:W3CDTF">2014-07-03T17:38:21Z</dcterms:created>
  <dcterms:modified xsi:type="dcterms:W3CDTF">2014-12-10T21:43:18Z</dcterms:modified>
  <cp:category/>
  <cp:version/>
  <cp:contentType/>
  <cp:contentStatus/>
</cp:coreProperties>
</file>